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nBartlett.net\OE\DanBartlettEngineering\Excel Files\"/>
    </mc:Choice>
  </mc:AlternateContent>
  <bookViews>
    <workbookView xWindow="0" yWindow="0" windowWidth="25200" windowHeight="12570"/>
  </bookViews>
  <sheets>
    <sheet name="Zip Code" sheetId="1" r:id="rId1"/>
    <sheet name="Street Names" sheetId="4" r:id="rId2"/>
    <sheet name="House Characteristics" sheetId="3" r:id="rId3"/>
    <sheet name="Neighborhood" sheetId="2" r:id="rId4"/>
    <sheet name="Stats" sheetId="6" r:id="rId5"/>
  </sheets>
  <definedNames>
    <definedName name="_xlnm._FilterDatabase" localSheetId="3" hidden="1">Neighborhood!$A$1:$O$94</definedName>
    <definedName name="_xlnm._FilterDatabase" localSheetId="0" hidden="1">'Zip Code'!$A$1:$J$1202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6" l="1"/>
  <c r="M7" i="6" s="1"/>
  <c r="L4" i="6"/>
  <c r="L7" i="6" s="1"/>
  <c r="K4" i="6"/>
  <c r="K7" i="6" s="1"/>
  <c r="J3" i="6"/>
  <c r="I4" i="6"/>
  <c r="H4" i="6"/>
  <c r="G4" i="6"/>
  <c r="N4" i="6" s="1"/>
  <c r="N7" i="6" s="1"/>
  <c r="F4" i="6"/>
  <c r="E4" i="6"/>
  <c r="D4" i="6"/>
  <c r="C4" i="6"/>
  <c r="B4" i="6"/>
  <c r="O4" i="6" s="1"/>
  <c r="J5" i="6"/>
  <c r="O3" i="6"/>
  <c r="J2" i="6"/>
  <c r="B8" i="6" l="1"/>
  <c r="B7" i="6"/>
  <c r="N8" i="6"/>
  <c r="L11" i="6" s="1"/>
  <c r="K8" i="6"/>
  <c r="L10" i="6" s="1"/>
  <c r="M8" i="6"/>
  <c r="L8" i="6"/>
  <c r="J4" i="6"/>
  <c r="O5" i="6"/>
  <c r="L13" i="6" l="1"/>
  <c r="L14" i="6"/>
  <c r="L15" i="6" s="1"/>
  <c r="L3" i="2"/>
  <c r="M3" i="2"/>
  <c r="N3" i="2"/>
  <c r="O3" i="2"/>
  <c r="L4" i="2"/>
  <c r="M4" i="2"/>
  <c r="N4" i="2"/>
  <c r="O4" i="2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O9" i="2"/>
  <c r="L10" i="2"/>
  <c r="M10" i="2"/>
  <c r="N10" i="2"/>
  <c r="O10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L19" i="2"/>
  <c r="M19" i="2"/>
  <c r="N19" i="2"/>
  <c r="O19" i="2"/>
  <c r="L20" i="2"/>
  <c r="M20" i="2"/>
  <c r="N20" i="2"/>
  <c r="O20" i="2"/>
  <c r="L21" i="2"/>
  <c r="M21" i="2"/>
  <c r="N21" i="2"/>
  <c r="O21" i="2"/>
  <c r="L22" i="2"/>
  <c r="M22" i="2"/>
  <c r="N22" i="2"/>
  <c r="O22" i="2"/>
  <c r="L23" i="2"/>
  <c r="M23" i="2"/>
  <c r="N23" i="2"/>
  <c r="O23" i="2"/>
  <c r="L24" i="2"/>
  <c r="M24" i="2"/>
  <c r="N24" i="2"/>
  <c r="O24" i="2"/>
  <c r="L25" i="2"/>
  <c r="M25" i="2"/>
  <c r="N25" i="2"/>
  <c r="O25" i="2"/>
  <c r="L26" i="2"/>
  <c r="M26" i="2"/>
  <c r="N26" i="2"/>
  <c r="O26" i="2"/>
  <c r="L27" i="2"/>
  <c r="M27" i="2"/>
  <c r="N27" i="2"/>
  <c r="O27" i="2"/>
  <c r="L28" i="2"/>
  <c r="M28" i="2"/>
  <c r="N28" i="2"/>
  <c r="O28" i="2"/>
  <c r="L29" i="2"/>
  <c r="M29" i="2"/>
  <c r="N29" i="2"/>
  <c r="O29" i="2"/>
  <c r="L30" i="2"/>
  <c r="M30" i="2"/>
  <c r="N30" i="2"/>
  <c r="O30" i="2"/>
  <c r="L31" i="2"/>
  <c r="M31" i="2"/>
  <c r="N31" i="2"/>
  <c r="O31" i="2"/>
  <c r="L32" i="2"/>
  <c r="M32" i="2"/>
  <c r="N32" i="2"/>
  <c r="O32" i="2"/>
  <c r="L33" i="2"/>
  <c r="M33" i="2"/>
  <c r="N33" i="2"/>
  <c r="O33" i="2"/>
  <c r="L34" i="2"/>
  <c r="M34" i="2"/>
  <c r="N34" i="2"/>
  <c r="O34" i="2"/>
  <c r="L35" i="2"/>
  <c r="M35" i="2"/>
  <c r="N35" i="2"/>
  <c r="O35" i="2"/>
  <c r="L36" i="2"/>
  <c r="M36" i="2"/>
  <c r="N36" i="2"/>
  <c r="O36" i="2"/>
  <c r="L37" i="2"/>
  <c r="M37" i="2"/>
  <c r="N37" i="2"/>
  <c r="O37" i="2"/>
  <c r="L38" i="2"/>
  <c r="M38" i="2"/>
  <c r="N38" i="2"/>
  <c r="O38" i="2"/>
  <c r="L39" i="2"/>
  <c r="M39" i="2"/>
  <c r="N39" i="2"/>
  <c r="O39" i="2"/>
  <c r="L40" i="2"/>
  <c r="M40" i="2"/>
  <c r="N40" i="2"/>
  <c r="O40" i="2"/>
  <c r="L41" i="2"/>
  <c r="M41" i="2"/>
  <c r="N41" i="2"/>
  <c r="O41" i="2"/>
  <c r="L42" i="2"/>
  <c r="M42" i="2"/>
  <c r="N42" i="2"/>
  <c r="O42" i="2"/>
  <c r="L43" i="2"/>
  <c r="M43" i="2"/>
  <c r="N43" i="2"/>
  <c r="O43" i="2"/>
  <c r="L44" i="2"/>
  <c r="M44" i="2"/>
  <c r="N44" i="2"/>
  <c r="O44" i="2"/>
  <c r="L45" i="2"/>
  <c r="M45" i="2"/>
  <c r="N45" i="2"/>
  <c r="O45" i="2"/>
  <c r="L46" i="2"/>
  <c r="M46" i="2"/>
  <c r="N46" i="2"/>
  <c r="O46" i="2"/>
  <c r="L47" i="2"/>
  <c r="M47" i="2"/>
  <c r="N47" i="2"/>
  <c r="O47" i="2"/>
  <c r="L48" i="2"/>
  <c r="M48" i="2"/>
  <c r="N48" i="2"/>
  <c r="O48" i="2"/>
  <c r="L49" i="2"/>
  <c r="M49" i="2"/>
  <c r="N49" i="2"/>
  <c r="O49" i="2"/>
  <c r="L50" i="2"/>
  <c r="M50" i="2"/>
  <c r="N50" i="2"/>
  <c r="O50" i="2"/>
  <c r="L51" i="2"/>
  <c r="M51" i="2"/>
  <c r="N51" i="2"/>
  <c r="O51" i="2"/>
  <c r="L52" i="2"/>
  <c r="M52" i="2"/>
  <c r="N52" i="2"/>
  <c r="O52" i="2"/>
  <c r="L53" i="2"/>
  <c r="M53" i="2"/>
  <c r="N53" i="2"/>
  <c r="O53" i="2"/>
  <c r="L54" i="2"/>
  <c r="M54" i="2"/>
  <c r="N54" i="2"/>
  <c r="O54" i="2"/>
  <c r="L55" i="2"/>
  <c r="M55" i="2"/>
  <c r="N55" i="2"/>
  <c r="O55" i="2"/>
  <c r="L56" i="2"/>
  <c r="M56" i="2"/>
  <c r="N56" i="2"/>
  <c r="O56" i="2"/>
  <c r="L57" i="2"/>
  <c r="M57" i="2"/>
  <c r="N57" i="2"/>
  <c r="O57" i="2"/>
  <c r="L58" i="2"/>
  <c r="M58" i="2"/>
  <c r="N58" i="2"/>
  <c r="O58" i="2"/>
  <c r="L59" i="2"/>
  <c r="M59" i="2"/>
  <c r="N59" i="2"/>
  <c r="O59" i="2"/>
  <c r="L60" i="2"/>
  <c r="M60" i="2"/>
  <c r="N60" i="2"/>
  <c r="O60" i="2"/>
  <c r="L61" i="2"/>
  <c r="M61" i="2"/>
  <c r="N61" i="2"/>
  <c r="O61" i="2"/>
  <c r="L62" i="2"/>
  <c r="M62" i="2"/>
  <c r="N62" i="2"/>
  <c r="O62" i="2"/>
  <c r="L63" i="2"/>
  <c r="M63" i="2"/>
  <c r="N63" i="2"/>
  <c r="O63" i="2"/>
  <c r="L64" i="2"/>
  <c r="M64" i="2"/>
  <c r="N64" i="2"/>
  <c r="O64" i="2"/>
  <c r="L65" i="2"/>
  <c r="M65" i="2"/>
  <c r="N65" i="2"/>
  <c r="O65" i="2"/>
  <c r="L66" i="2"/>
  <c r="M66" i="2"/>
  <c r="N66" i="2"/>
  <c r="O66" i="2"/>
  <c r="L67" i="2"/>
  <c r="M67" i="2"/>
  <c r="N67" i="2"/>
  <c r="O67" i="2"/>
  <c r="L68" i="2"/>
  <c r="M68" i="2"/>
  <c r="N68" i="2"/>
  <c r="O68" i="2"/>
  <c r="L69" i="2"/>
  <c r="M69" i="2"/>
  <c r="N69" i="2"/>
  <c r="O69" i="2"/>
  <c r="L70" i="2"/>
  <c r="M70" i="2"/>
  <c r="N70" i="2"/>
  <c r="O70" i="2"/>
  <c r="L71" i="2"/>
  <c r="M71" i="2"/>
  <c r="N71" i="2"/>
  <c r="O71" i="2"/>
  <c r="L72" i="2"/>
  <c r="M72" i="2"/>
  <c r="N72" i="2"/>
  <c r="O72" i="2"/>
  <c r="L73" i="2"/>
  <c r="M73" i="2"/>
  <c r="N73" i="2"/>
  <c r="O73" i="2"/>
  <c r="L74" i="2"/>
  <c r="M74" i="2"/>
  <c r="N74" i="2"/>
  <c r="O74" i="2"/>
  <c r="L75" i="2"/>
  <c r="M75" i="2"/>
  <c r="N75" i="2"/>
  <c r="O75" i="2"/>
  <c r="L76" i="2"/>
  <c r="M76" i="2"/>
  <c r="N76" i="2"/>
  <c r="O76" i="2"/>
  <c r="L77" i="2"/>
  <c r="M77" i="2"/>
  <c r="N77" i="2"/>
  <c r="O77" i="2"/>
  <c r="L78" i="2"/>
  <c r="M78" i="2"/>
  <c r="N78" i="2"/>
  <c r="O78" i="2"/>
  <c r="L79" i="2"/>
  <c r="M79" i="2"/>
  <c r="N79" i="2"/>
  <c r="O79" i="2"/>
  <c r="L80" i="2"/>
  <c r="M80" i="2"/>
  <c r="N80" i="2"/>
  <c r="O80" i="2"/>
  <c r="L81" i="2"/>
  <c r="M81" i="2"/>
  <c r="N81" i="2"/>
  <c r="O81" i="2"/>
  <c r="L82" i="2"/>
  <c r="M82" i="2"/>
  <c r="N82" i="2"/>
  <c r="O82" i="2"/>
  <c r="L83" i="2"/>
  <c r="M83" i="2"/>
  <c r="N83" i="2"/>
  <c r="O83" i="2"/>
  <c r="L84" i="2"/>
  <c r="M84" i="2"/>
  <c r="N84" i="2"/>
  <c r="O84" i="2"/>
  <c r="L85" i="2"/>
  <c r="M85" i="2"/>
  <c r="N85" i="2"/>
  <c r="O85" i="2"/>
  <c r="L86" i="2"/>
  <c r="M86" i="2"/>
  <c r="N86" i="2"/>
  <c r="O86" i="2"/>
  <c r="L87" i="2"/>
  <c r="M87" i="2"/>
  <c r="N87" i="2"/>
  <c r="O87" i="2"/>
  <c r="L88" i="2"/>
  <c r="M88" i="2"/>
  <c r="N88" i="2"/>
  <c r="O88" i="2"/>
  <c r="L89" i="2"/>
  <c r="M89" i="2"/>
  <c r="N89" i="2"/>
  <c r="O89" i="2"/>
  <c r="L90" i="2"/>
  <c r="M90" i="2"/>
  <c r="N90" i="2"/>
  <c r="O90" i="2"/>
  <c r="L91" i="2"/>
  <c r="M91" i="2"/>
  <c r="N91" i="2"/>
  <c r="O91" i="2"/>
  <c r="L92" i="2"/>
  <c r="M92" i="2"/>
  <c r="N92" i="2"/>
  <c r="O92" i="2"/>
  <c r="L93" i="2"/>
  <c r="M93" i="2"/>
  <c r="N93" i="2"/>
  <c r="O93" i="2"/>
  <c r="L94" i="2"/>
  <c r="M94" i="2"/>
  <c r="N94" i="2"/>
  <c r="O94" i="2"/>
  <c r="O2" i="2"/>
  <c r="N2" i="2"/>
  <c r="M2" i="2"/>
  <c r="L2" i="2"/>
  <c r="A2" i="2" l="1"/>
  <c r="A3" i="2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 l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2" i="1"/>
  <c r="G2" i="1" s="1"/>
  <c r="I2" i="1"/>
  <c r="H1118" i="1" l="1"/>
  <c r="G1118" i="1"/>
  <c r="H1202" i="1"/>
  <c r="G1202" i="1"/>
  <c r="H1198" i="1"/>
  <c r="G1198" i="1"/>
  <c r="H1194" i="1"/>
  <c r="G1194" i="1"/>
  <c r="H1190" i="1"/>
  <c r="G1190" i="1"/>
  <c r="H1186" i="1"/>
  <c r="G1186" i="1"/>
  <c r="H1182" i="1"/>
  <c r="G1182" i="1"/>
  <c r="H1178" i="1"/>
  <c r="G1178" i="1"/>
  <c r="H1174" i="1"/>
  <c r="G1174" i="1"/>
  <c r="H1170" i="1"/>
  <c r="G1170" i="1"/>
  <c r="H1166" i="1"/>
  <c r="G1166" i="1"/>
  <c r="H1162" i="1"/>
  <c r="G1162" i="1"/>
  <c r="H1158" i="1"/>
  <c r="G1158" i="1"/>
  <c r="H1154" i="1"/>
  <c r="G1154" i="1"/>
  <c r="H1150" i="1"/>
  <c r="G1150" i="1"/>
  <c r="H1146" i="1"/>
  <c r="G1146" i="1"/>
  <c r="H1142" i="1"/>
  <c r="G1142" i="1"/>
  <c r="H1138" i="1"/>
  <c r="G1138" i="1"/>
  <c r="H1134" i="1"/>
  <c r="G1134" i="1"/>
  <c r="H1130" i="1"/>
  <c r="G1130" i="1"/>
  <c r="H1126" i="1"/>
  <c r="G1126" i="1"/>
  <c r="H1122" i="1"/>
  <c r="G1122" i="1"/>
  <c r="H1098" i="1"/>
  <c r="G1098" i="1"/>
  <c r="H1090" i="1"/>
  <c r="G1090" i="1"/>
  <c r="H1082" i="1"/>
  <c r="G1082" i="1"/>
  <c r="H1074" i="1"/>
  <c r="G1074" i="1"/>
  <c r="H1066" i="1"/>
  <c r="G1066" i="1"/>
  <c r="H1058" i="1"/>
  <c r="G1058" i="1"/>
  <c r="H1050" i="1"/>
  <c r="G1050" i="1"/>
  <c r="H1042" i="1"/>
  <c r="G1042" i="1"/>
  <c r="H1034" i="1"/>
  <c r="G1034" i="1"/>
  <c r="H1026" i="1"/>
  <c r="G1026" i="1"/>
  <c r="H1018" i="1"/>
  <c r="G1018" i="1"/>
  <c r="H1010" i="1"/>
  <c r="G1010" i="1"/>
  <c r="H1002" i="1"/>
  <c r="G1002" i="1"/>
  <c r="H994" i="1"/>
  <c r="G994" i="1"/>
  <c r="H986" i="1"/>
  <c r="G986" i="1"/>
  <c r="H978" i="1"/>
  <c r="G978" i="1"/>
  <c r="H970" i="1"/>
  <c r="G970" i="1"/>
  <c r="H962" i="1"/>
  <c r="G962" i="1"/>
  <c r="H954" i="1"/>
  <c r="G954" i="1"/>
  <c r="H946" i="1"/>
  <c r="G946" i="1"/>
  <c r="H938" i="1"/>
  <c r="G938" i="1"/>
  <c r="H930" i="1"/>
  <c r="G930" i="1"/>
  <c r="H922" i="1"/>
  <c r="G922" i="1"/>
  <c r="H914" i="1"/>
  <c r="G914" i="1"/>
  <c r="H906" i="1"/>
  <c r="G906" i="1"/>
  <c r="H898" i="1"/>
  <c r="G898" i="1"/>
  <c r="H890" i="1"/>
  <c r="G890" i="1"/>
  <c r="H882" i="1"/>
  <c r="G882" i="1"/>
  <c r="H874" i="1"/>
  <c r="G874" i="1"/>
  <c r="H866" i="1"/>
  <c r="G866" i="1"/>
  <c r="H858" i="1"/>
  <c r="G858" i="1"/>
  <c r="H850" i="1"/>
  <c r="G850" i="1"/>
  <c r="H842" i="1"/>
  <c r="G842" i="1"/>
  <c r="H834" i="1"/>
  <c r="G834" i="1"/>
  <c r="H826" i="1"/>
  <c r="G826" i="1"/>
  <c r="H818" i="1"/>
  <c r="G818" i="1"/>
  <c r="H810" i="1"/>
  <c r="G810" i="1"/>
  <c r="H802" i="1"/>
  <c r="G802" i="1"/>
  <c r="H794" i="1"/>
  <c r="G794" i="1"/>
  <c r="H786" i="1"/>
  <c r="G786" i="1"/>
  <c r="H778" i="1"/>
  <c r="G778" i="1"/>
  <c r="H770" i="1"/>
  <c r="G770" i="1"/>
  <c r="H762" i="1"/>
  <c r="G762" i="1"/>
  <c r="H754" i="1"/>
  <c r="G754" i="1"/>
  <c r="H746" i="1"/>
  <c r="G746" i="1"/>
  <c r="H738" i="1"/>
  <c r="G738" i="1"/>
  <c r="H730" i="1"/>
  <c r="G730" i="1"/>
  <c r="H722" i="1"/>
  <c r="G722" i="1"/>
  <c r="H714" i="1"/>
  <c r="G714" i="1"/>
  <c r="H706" i="1"/>
  <c r="G706" i="1"/>
  <c r="H698" i="1"/>
  <c r="G698" i="1"/>
  <c r="H690" i="1"/>
  <c r="G690" i="1"/>
  <c r="H682" i="1"/>
  <c r="G682" i="1"/>
  <c r="H674" i="1"/>
  <c r="G674" i="1"/>
  <c r="H670" i="1"/>
  <c r="G670" i="1"/>
  <c r="H662" i="1"/>
  <c r="G662" i="1"/>
  <c r="H654" i="1"/>
  <c r="G654" i="1"/>
  <c r="H646" i="1"/>
  <c r="G646" i="1"/>
  <c r="H638" i="1"/>
  <c r="G638" i="1"/>
  <c r="H630" i="1"/>
  <c r="G630" i="1"/>
  <c r="H622" i="1"/>
  <c r="G622" i="1"/>
  <c r="H614" i="1"/>
  <c r="G614" i="1"/>
  <c r="H606" i="1"/>
  <c r="G606" i="1"/>
  <c r="H598" i="1"/>
  <c r="G598" i="1"/>
  <c r="H590" i="1"/>
  <c r="G590" i="1"/>
  <c r="H582" i="1"/>
  <c r="G582" i="1"/>
  <c r="H574" i="1"/>
  <c r="G574" i="1"/>
  <c r="H566" i="1"/>
  <c r="G566" i="1"/>
  <c r="H558" i="1"/>
  <c r="G558" i="1"/>
  <c r="H550" i="1"/>
  <c r="G550" i="1"/>
  <c r="H542" i="1"/>
  <c r="G542" i="1"/>
  <c r="H534" i="1"/>
  <c r="G534" i="1"/>
  <c r="H526" i="1"/>
  <c r="G526" i="1"/>
  <c r="H518" i="1"/>
  <c r="G518" i="1"/>
  <c r="H510" i="1"/>
  <c r="G510" i="1"/>
  <c r="H502" i="1"/>
  <c r="G502" i="1"/>
  <c r="H494" i="1"/>
  <c r="G494" i="1"/>
  <c r="H482" i="1"/>
  <c r="G482" i="1"/>
  <c r="H466" i="1"/>
  <c r="G466" i="1"/>
  <c r="H454" i="1"/>
  <c r="G454" i="1"/>
  <c r="H438" i="1"/>
  <c r="G438" i="1"/>
  <c r="H426" i="1"/>
  <c r="G426" i="1"/>
  <c r="H414" i="1"/>
  <c r="G414" i="1"/>
  <c r="H402" i="1"/>
  <c r="G402" i="1"/>
  <c r="H394" i="1"/>
  <c r="G394" i="1"/>
  <c r="H382" i="1"/>
  <c r="G382" i="1"/>
  <c r="H366" i="1"/>
  <c r="G366" i="1"/>
  <c r="H354" i="1"/>
  <c r="G354" i="1"/>
  <c r="H338" i="1"/>
  <c r="G338" i="1"/>
  <c r="H326" i="1"/>
  <c r="G326" i="1"/>
  <c r="H310" i="1"/>
  <c r="G310" i="1"/>
  <c r="H298" i="1"/>
  <c r="G298" i="1"/>
  <c r="H282" i="1"/>
  <c r="G282" i="1"/>
  <c r="H270" i="1"/>
  <c r="G270" i="1"/>
  <c r="H258" i="1"/>
  <c r="G258" i="1"/>
  <c r="H246" i="1"/>
  <c r="G246" i="1"/>
  <c r="H234" i="1"/>
  <c r="G234" i="1"/>
  <c r="H222" i="1"/>
  <c r="G222" i="1"/>
  <c r="H210" i="1"/>
  <c r="G210" i="1"/>
  <c r="H198" i="1"/>
  <c r="G198" i="1"/>
  <c r="H190" i="1"/>
  <c r="G190" i="1"/>
  <c r="H178" i="1"/>
  <c r="G178" i="1"/>
  <c r="H166" i="1"/>
  <c r="G166" i="1"/>
  <c r="H154" i="1"/>
  <c r="G154" i="1"/>
  <c r="H138" i="1"/>
  <c r="G138" i="1"/>
  <c r="H126" i="1"/>
  <c r="G126" i="1"/>
  <c r="H114" i="1"/>
  <c r="G114" i="1"/>
  <c r="H102" i="1"/>
  <c r="G102" i="1"/>
  <c r="H86" i="1"/>
  <c r="G86" i="1"/>
  <c r="H74" i="1"/>
  <c r="G74" i="1"/>
  <c r="H62" i="1"/>
  <c r="G62" i="1"/>
  <c r="H50" i="1"/>
  <c r="G50" i="1"/>
  <c r="H38" i="1"/>
  <c r="G38" i="1"/>
  <c r="H26" i="1"/>
  <c r="G26" i="1"/>
  <c r="H14" i="1"/>
  <c r="G14" i="1"/>
  <c r="H1193" i="1"/>
  <c r="G1193" i="1"/>
  <c r="H1177" i="1"/>
  <c r="G1177" i="1"/>
  <c r="H1165" i="1"/>
  <c r="G1165" i="1"/>
  <c r="H1153" i="1"/>
  <c r="G1153" i="1"/>
  <c r="H1141" i="1"/>
  <c r="G1141" i="1"/>
  <c r="H1125" i="1"/>
  <c r="G1125" i="1"/>
  <c r="H1109" i="1"/>
  <c r="G1109" i="1"/>
  <c r="H1097" i="1"/>
  <c r="G1097" i="1"/>
  <c r="H1085" i="1"/>
  <c r="G1085" i="1"/>
  <c r="H1069" i="1"/>
  <c r="G1069" i="1"/>
  <c r="H1057" i="1"/>
  <c r="G1057" i="1"/>
  <c r="H1045" i="1"/>
  <c r="G1045" i="1"/>
  <c r="H1033" i="1"/>
  <c r="G1033" i="1"/>
  <c r="H1021" i="1"/>
  <c r="G1021" i="1"/>
  <c r="H1009" i="1"/>
  <c r="G1009" i="1"/>
  <c r="H993" i="1"/>
  <c r="G993" i="1"/>
  <c r="H981" i="1"/>
  <c r="G981" i="1"/>
  <c r="H969" i="1"/>
  <c r="G969" i="1"/>
  <c r="H957" i="1"/>
  <c r="G957" i="1"/>
  <c r="H941" i="1"/>
  <c r="G941" i="1"/>
  <c r="H925" i="1"/>
  <c r="G925" i="1"/>
  <c r="H913" i="1"/>
  <c r="G913" i="1"/>
  <c r="H897" i="1"/>
  <c r="G897" i="1"/>
  <c r="H885" i="1"/>
  <c r="G885" i="1"/>
  <c r="H873" i="1"/>
  <c r="G873" i="1"/>
  <c r="H861" i="1"/>
  <c r="G861" i="1"/>
  <c r="H845" i="1"/>
  <c r="G845" i="1"/>
  <c r="H829" i="1"/>
  <c r="G829" i="1"/>
  <c r="H817" i="1"/>
  <c r="G817" i="1"/>
  <c r="H805" i="1"/>
  <c r="G805" i="1"/>
  <c r="H793" i="1"/>
  <c r="G793" i="1"/>
  <c r="H781" i="1"/>
  <c r="G781" i="1"/>
  <c r="H769" i="1"/>
  <c r="G769" i="1"/>
  <c r="H757" i="1"/>
  <c r="G757" i="1"/>
  <c r="H745" i="1"/>
  <c r="G745" i="1"/>
  <c r="H733" i="1"/>
  <c r="G733" i="1"/>
  <c r="H721" i="1"/>
  <c r="G721" i="1"/>
  <c r="H709" i="1"/>
  <c r="G709" i="1"/>
  <c r="H689" i="1"/>
  <c r="G689" i="1"/>
  <c r="H677" i="1"/>
  <c r="G677" i="1"/>
  <c r="H665" i="1"/>
  <c r="G665" i="1"/>
  <c r="H653" i="1"/>
  <c r="G653" i="1"/>
  <c r="H637" i="1"/>
  <c r="G637" i="1"/>
  <c r="H625" i="1"/>
  <c r="G625" i="1"/>
  <c r="H605" i="1"/>
  <c r="G605" i="1"/>
  <c r="H593" i="1"/>
  <c r="G593" i="1"/>
  <c r="H577" i="1"/>
  <c r="G577" i="1"/>
  <c r="H565" i="1"/>
  <c r="G565" i="1"/>
  <c r="H553" i="1"/>
  <c r="G553" i="1"/>
  <c r="H541" i="1"/>
  <c r="G541" i="1"/>
  <c r="H529" i="1"/>
  <c r="G529" i="1"/>
  <c r="H517" i="1"/>
  <c r="G517" i="1"/>
  <c r="H505" i="1"/>
  <c r="G505" i="1"/>
  <c r="H493" i="1"/>
  <c r="G493" i="1"/>
  <c r="H477" i="1"/>
  <c r="G477" i="1"/>
  <c r="H465" i="1"/>
  <c r="G465" i="1"/>
  <c r="H453" i="1"/>
  <c r="G453" i="1"/>
  <c r="H441" i="1"/>
  <c r="G441" i="1"/>
  <c r="H429" i="1"/>
  <c r="G429" i="1"/>
  <c r="H413" i="1"/>
  <c r="G413" i="1"/>
  <c r="H397" i="1"/>
  <c r="G397" i="1"/>
  <c r="H385" i="1"/>
  <c r="G385" i="1"/>
  <c r="H373" i="1"/>
  <c r="G373" i="1"/>
  <c r="H357" i="1"/>
  <c r="G357" i="1"/>
  <c r="H345" i="1"/>
  <c r="G345" i="1"/>
  <c r="H333" i="1"/>
  <c r="G333" i="1"/>
  <c r="H321" i="1"/>
  <c r="G321" i="1"/>
  <c r="H309" i="1"/>
  <c r="G309" i="1"/>
  <c r="H301" i="1"/>
  <c r="G301" i="1"/>
  <c r="H285" i="1"/>
  <c r="G285" i="1"/>
  <c r="H277" i="1"/>
  <c r="G277" i="1"/>
  <c r="H269" i="1"/>
  <c r="G269" i="1"/>
  <c r="H261" i="1"/>
  <c r="G261" i="1"/>
  <c r="H253" i="1"/>
  <c r="G253" i="1"/>
  <c r="H245" i="1"/>
  <c r="G245" i="1"/>
  <c r="H237" i="1"/>
  <c r="G237" i="1"/>
  <c r="H229" i="1"/>
  <c r="G229" i="1"/>
  <c r="H221" i="1"/>
  <c r="G221" i="1"/>
  <c r="H213" i="1"/>
  <c r="G213" i="1"/>
  <c r="H201" i="1"/>
  <c r="G201" i="1"/>
  <c r="H193" i="1"/>
  <c r="G193" i="1"/>
  <c r="H185" i="1"/>
  <c r="G185" i="1"/>
  <c r="H177" i="1"/>
  <c r="G177" i="1"/>
  <c r="H169" i="1"/>
  <c r="G169" i="1"/>
  <c r="H161" i="1"/>
  <c r="G161" i="1"/>
  <c r="H157" i="1"/>
  <c r="G157" i="1"/>
  <c r="H153" i="1"/>
  <c r="G153" i="1"/>
  <c r="H149" i="1"/>
  <c r="G149" i="1"/>
  <c r="H145" i="1"/>
  <c r="G145" i="1"/>
  <c r="H133" i="1"/>
  <c r="G133" i="1"/>
  <c r="H129" i="1"/>
  <c r="G129" i="1"/>
  <c r="H125" i="1"/>
  <c r="G125" i="1"/>
  <c r="H121" i="1"/>
  <c r="G121" i="1"/>
  <c r="H117" i="1"/>
  <c r="G117" i="1"/>
  <c r="H113" i="1"/>
  <c r="G113" i="1"/>
  <c r="H109" i="1"/>
  <c r="G109" i="1"/>
  <c r="H105" i="1"/>
  <c r="G105" i="1"/>
  <c r="H101" i="1"/>
  <c r="G101" i="1"/>
  <c r="H97" i="1"/>
  <c r="G97" i="1"/>
  <c r="H93" i="1"/>
  <c r="G93" i="1"/>
  <c r="H89" i="1"/>
  <c r="G89" i="1"/>
  <c r="H85" i="1"/>
  <c r="G85" i="1"/>
  <c r="H81" i="1"/>
  <c r="G81" i="1"/>
  <c r="H77" i="1"/>
  <c r="G77" i="1"/>
  <c r="H73" i="1"/>
  <c r="G73" i="1"/>
  <c r="H69" i="1"/>
  <c r="G69" i="1"/>
  <c r="H65" i="1"/>
  <c r="G65" i="1"/>
  <c r="H61" i="1"/>
  <c r="G61" i="1"/>
  <c r="H57" i="1"/>
  <c r="G57" i="1"/>
  <c r="H53" i="1"/>
  <c r="G53" i="1"/>
  <c r="H49" i="1"/>
  <c r="G49" i="1"/>
  <c r="H45" i="1"/>
  <c r="G45" i="1"/>
  <c r="H41" i="1"/>
  <c r="G41" i="1"/>
  <c r="H37" i="1"/>
  <c r="G37" i="1"/>
  <c r="H33" i="1"/>
  <c r="G33" i="1"/>
  <c r="H29" i="1"/>
  <c r="G29" i="1"/>
  <c r="H25" i="1"/>
  <c r="G25" i="1"/>
  <c r="H21" i="1"/>
  <c r="G21" i="1"/>
  <c r="H17" i="1"/>
  <c r="G17" i="1"/>
  <c r="H13" i="1"/>
  <c r="G13" i="1"/>
  <c r="H9" i="1"/>
  <c r="G9" i="1"/>
  <c r="H5" i="1"/>
  <c r="G5" i="1"/>
  <c r="H1114" i="1"/>
  <c r="G1114" i="1"/>
  <c r="H490" i="1"/>
  <c r="G490" i="1"/>
  <c r="H478" i="1"/>
  <c r="G478" i="1"/>
  <c r="H462" i="1"/>
  <c r="G462" i="1"/>
  <c r="H450" i="1"/>
  <c r="G450" i="1"/>
  <c r="H446" i="1"/>
  <c r="G446" i="1"/>
  <c r="H434" i="1"/>
  <c r="G434" i="1"/>
  <c r="H422" i="1"/>
  <c r="G422" i="1"/>
  <c r="H410" i="1"/>
  <c r="G410" i="1"/>
  <c r="H390" i="1"/>
  <c r="G390" i="1"/>
  <c r="H378" i="1"/>
  <c r="G378" i="1"/>
  <c r="H370" i="1"/>
  <c r="G370" i="1"/>
  <c r="H358" i="1"/>
  <c r="G358" i="1"/>
  <c r="H346" i="1"/>
  <c r="G346" i="1"/>
  <c r="H334" i="1"/>
  <c r="G334" i="1"/>
  <c r="H322" i="1"/>
  <c r="G322" i="1"/>
  <c r="H314" i="1"/>
  <c r="G314" i="1"/>
  <c r="H302" i="1"/>
  <c r="G302" i="1"/>
  <c r="H290" i="1"/>
  <c r="G290" i="1"/>
  <c r="H278" i="1"/>
  <c r="G278" i="1"/>
  <c r="H266" i="1"/>
  <c r="G266" i="1"/>
  <c r="H254" i="1"/>
  <c r="G254" i="1"/>
  <c r="H242" i="1"/>
  <c r="G242" i="1"/>
  <c r="H230" i="1"/>
  <c r="G230" i="1"/>
  <c r="H214" i="1"/>
  <c r="G214" i="1"/>
  <c r="H202" i="1"/>
  <c r="G202" i="1"/>
  <c r="H186" i="1"/>
  <c r="G186" i="1"/>
  <c r="H170" i="1"/>
  <c r="G170" i="1"/>
  <c r="H158" i="1"/>
  <c r="G158" i="1"/>
  <c r="H146" i="1"/>
  <c r="G146" i="1"/>
  <c r="H134" i="1"/>
  <c r="G134" i="1"/>
  <c r="H122" i="1"/>
  <c r="G122" i="1"/>
  <c r="H110" i="1"/>
  <c r="G110" i="1"/>
  <c r="H98" i="1"/>
  <c r="G98" i="1"/>
  <c r="H82" i="1"/>
  <c r="G82" i="1"/>
  <c r="H70" i="1"/>
  <c r="G70" i="1"/>
  <c r="H58" i="1"/>
  <c r="G58" i="1"/>
  <c r="H46" i="1"/>
  <c r="G46" i="1"/>
  <c r="H34" i="1"/>
  <c r="G34" i="1"/>
  <c r="H22" i="1"/>
  <c r="G22" i="1"/>
  <c r="H10" i="1"/>
  <c r="G10" i="1"/>
  <c r="H1201" i="1"/>
  <c r="G1201" i="1"/>
  <c r="H1189" i="1"/>
  <c r="G1189" i="1"/>
  <c r="H1181" i="1"/>
  <c r="G1181" i="1"/>
  <c r="H1169" i="1"/>
  <c r="G1169" i="1"/>
  <c r="H1157" i="1"/>
  <c r="G1157" i="1"/>
  <c r="H1145" i="1"/>
  <c r="G1145" i="1"/>
  <c r="H1133" i="1"/>
  <c r="G1133" i="1"/>
  <c r="H1121" i="1"/>
  <c r="G1121" i="1"/>
  <c r="H1113" i="1"/>
  <c r="G1113" i="1"/>
  <c r="H1101" i="1"/>
  <c r="G1101" i="1"/>
  <c r="H1089" i="1"/>
  <c r="G1089" i="1"/>
  <c r="H1077" i="1"/>
  <c r="G1077" i="1"/>
  <c r="H1065" i="1"/>
  <c r="G1065" i="1"/>
  <c r="H1053" i="1"/>
  <c r="G1053" i="1"/>
  <c r="H1041" i="1"/>
  <c r="G1041" i="1"/>
  <c r="H1029" i="1"/>
  <c r="G1029" i="1"/>
  <c r="H1017" i="1"/>
  <c r="G1017" i="1"/>
  <c r="H1005" i="1"/>
  <c r="G1005" i="1"/>
  <c r="H997" i="1"/>
  <c r="G997" i="1"/>
  <c r="H985" i="1"/>
  <c r="G985" i="1"/>
  <c r="H973" i="1"/>
  <c r="G973" i="1"/>
  <c r="H961" i="1"/>
  <c r="G961" i="1"/>
  <c r="H949" i="1"/>
  <c r="G949" i="1"/>
  <c r="H937" i="1"/>
  <c r="G937" i="1"/>
  <c r="H929" i="1"/>
  <c r="G929" i="1"/>
  <c r="H917" i="1"/>
  <c r="G917" i="1"/>
  <c r="H905" i="1"/>
  <c r="G905" i="1"/>
  <c r="H893" i="1"/>
  <c r="G893" i="1"/>
  <c r="H881" i="1"/>
  <c r="G881" i="1"/>
  <c r="H869" i="1"/>
  <c r="G869" i="1"/>
  <c r="H857" i="1"/>
  <c r="G857" i="1"/>
  <c r="H849" i="1"/>
  <c r="G849" i="1"/>
  <c r="H837" i="1"/>
  <c r="G837" i="1"/>
  <c r="H825" i="1"/>
  <c r="G825" i="1"/>
  <c r="H813" i="1"/>
  <c r="G813" i="1"/>
  <c r="H801" i="1"/>
  <c r="G801" i="1"/>
  <c r="H789" i="1"/>
  <c r="G789" i="1"/>
  <c r="H777" i="1"/>
  <c r="G777" i="1"/>
  <c r="H765" i="1"/>
  <c r="G765" i="1"/>
  <c r="H753" i="1"/>
  <c r="G753" i="1"/>
  <c r="H741" i="1"/>
  <c r="G741" i="1"/>
  <c r="H729" i="1"/>
  <c r="G729" i="1"/>
  <c r="H713" i="1"/>
  <c r="G713" i="1"/>
  <c r="H701" i="1"/>
  <c r="G701" i="1"/>
  <c r="H693" i="1"/>
  <c r="G693" i="1"/>
  <c r="H681" i="1"/>
  <c r="G681" i="1"/>
  <c r="H669" i="1"/>
  <c r="G669" i="1"/>
  <c r="H657" i="1"/>
  <c r="G657" i="1"/>
  <c r="H645" i="1"/>
  <c r="G645" i="1"/>
  <c r="H633" i="1"/>
  <c r="G633" i="1"/>
  <c r="H617" i="1"/>
  <c r="G617" i="1"/>
  <c r="H609" i="1"/>
  <c r="G609" i="1"/>
  <c r="H597" i="1"/>
  <c r="G597" i="1"/>
  <c r="H585" i="1"/>
  <c r="G585" i="1"/>
  <c r="H573" i="1"/>
  <c r="G573" i="1"/>
  <c r="H561" i="1"/>
  <c r="G561" i="1"/>
  <c r="H549" i="1"/>
  <c r="G549" i="1"/>
  <c r="H533" i="1"/>
  <c r="G533" i="1"/>
  <c r="H521" i="1"/>
  <c r="G521" i="1"/>
  <c r="H509" i="1"/>
  <c r="G509" i="1"/>
  <c r="H497" i="1"/>
  <c r="G497" i="1"/>
  <c r="H485" i="1"/>
  <c r="G485" i="1"/>
  <c r="H473" i="1"/>
  <c r="G473" i="1"/>
  <c r="H461" i="1"/>
  <c r="G461" i="1"/>
  <c r="H449" i="1"/>
  <c r="G449" i="1"/>
  <c r="H437" i="1"/>
  <c r="G437" i="1"/>
  <c r="H425" i="1"/>
  <c r="G425" i="1"/>
  <c r="H417" i="1"/>
  <c r="G417" i="1"/>
  <c r="H405" i="1"/>
  <c r="G405" i="1"/>
  <c r="H389" i="1"/>
  <c r="G389" i="1"/>
  <c r="H377" i="1"/>
  <c r="G377" i="1"/>
  <c r="H365" i="1"/>
  <c r="G365" i="1"/>
  <c r="H353" i="1"/>
  <c r="G353" i="1"/>
  <c r="H341" i="1"/>
  <c r="G341" i="1"/>
  <c r="H329" i="1"/>
  <c r="G329" i="1"/>
  <c r="H317" i="1"/>
  <c r="G317" i="1"/>
  <c r="H305" i="1"/>
  <c r="G305" i="1"/>
  <c r="H297" i="1"/>
  <c r="G297" i="1"/>
  <c r="H289" i="1"/>
  <c r="G289" i="1"/>
  <c r="H281" i="1"/>
  <c r="G281" i="1"/>
  <c r="H273" i="1"/>
  <c r="G273" i="1"/>
  <c r="H265" i="1"/>
  <c r="G265" i="1"/>
  <c r="H257" i="1"/>
  <c r="G257" i="1"/>
  <c r="H249" i="1"/>
  <c r="G249" i="1"/>
  <c r="H241" i="1"/>
  <c r="G241" i="1"/>
  <c r="H233" i="1"/>
  <c r="G233" i="1"/>
  <c r="H225" i="1"/>
  <c r="G225" i="1"/>
  <c r="H217" i="1"/>
  <c r="G217" i="1"/>
  <c r="H209" i="1"/>
  <c r="G209" i="1"/>
  <c r="H205" i="1"/>
  <c r="G205" i="1"/>
  <c r="H197" i="1"/>
  <c r="G197" i="1"/>
  <c r="H189" i="1"/>
  <c r="G189" i="1"/>
  <c r="H181" i="1"/>
  <c r="G181" i="1"/>
  <c r="H173" i="1"/>
  <c r="G173" i="1"/>
  <c r="H165" i="1"/>
  <c r="G165" i="1"/>
  <c r="H141" i="1"/>
  <c r="G141" i="1"/>
  <c r="H1192" i="1"/>
  <c r="G1192" i="1"/>
  <c r="H1184" i="1"/>
  <c r="G1184" i="1"/>
  <c r="H1176" i="1"/>
  <c r="G1176" i="1"/>
  <c r="H1168" i="1"/>
  <c r="G1168" i="1"/>
  <c r="H1160" i="1"/>
  <c r="G1160" i="1"/>
  <c r="H1156" i="1"/>
  <c r="G1156" i="1"/>
  <c r="H1152" i="1"/>
  <c r="G1152" i="1"/>
  <c r="H1148" i="1"/>
  <c r="G1148" i="1"/>
  <c r="H1144" i="1"/>
  <c r="G1144" i="1"/>
  <c r="H1140" i="1"/>
  <c r="G1140" i="1"/>
  <c r="H1136" i="1"/>
  <c r="G1136" i="1"/>
  <c r="H1132" i="1"/>
  <c r="G1132" i="1"/>
  <c r="H1128" i="1"/>
  <c r="G1128" i="1"/>
  <c r="H1124" i="1"/>
  <c r="G1124" i="1"/>
  <c r="H1120" i="1"/>
  <c r="G1120" i="1"/>
  <c r="H1116" i="1"/>
  <c r="G1116" i="1"/>
  <c r="H1112" i="1"/>
  <c r="G1112" i="1"/>
  <c r="H1108" i="1"/>
  <c r="G1108" i="1"/>
  <c r="H1104" i="1"/>
  <c r="G1104" i="1"/>
  <c r="H1100" i="1"/>
  <c r="G1100" i="1"/>
  <c r="H1096" i="1"/>
  <c r="G1096" i="1"/>
  <c r="H1092" i="1"/>
  <c r="G1092" i="1"/>
  <c r="H1088" i="1"/>
  <c r="G1088" i="1"/>
  <c r="H1084" i="1"/>
  <c r="G1084" i="1"/>
  <c r="H1080" i="1"/>
  <c r="G1080" i="1"/>
  <c r="H1076" i="1"/>
  <c r="G1076" i="1"/>
  <c r="H1072" i="1"/>
  <c r="G1072" i="1"/>
  <c r="H1068" i="1"/>
  <c r="G1068" i="1"/>
  <c r="H1064" i="1"/>
  <c r="G1064" i="1"/>
  <c r="H1060" i="1"/>
  <c r="G1060" i="1"/>
  <c r="H1056" i="1"/>
  <c r="G1056" i="1"/>
  <c r="H1052" i="1"/>
  <c r="G1052" i="1"/>
  <c r="H1048" i="1"/>
  <c r="G1048" i="1"/>
  <c r="H1044" i="1"/>
  <c r="G1044" i="1"/>
  <c r="H1040" i="1"/>
  <c r="G1040" i="1"/>
  <c r="H1036" i="1"/>
  <c r="G1036" i="1"/>
  <c r="H1032" i="1"/>
  <c r="G1032" i="1"/>
  <c r="H1028" i="1"/>
  <c r="G1028" i="1"/>
  <c r="H1024" i="1"/>
  <c r="G1024" i="1"/>
  <c r="H1020" i="1"/>
  <c r="G1020" i="1"/>
  <c r="H1016" i="1"/>
  <c r="G1016" i="1"/>
  <c r="H1012" i="1"/>
  <c r="G1012" i="1"/>
  <c r="H1008" i="1"/>
  <c r="G1008" i="1"/>
  <c r="H1004" i="1"/>
  <c r="G1004" i="1"/>
  <c r="H1000" i="1"/>
  <c r="G1000" i="1"/>
  <c r="H996" i="1"/>
  <c r="G996" i="1"/>
  <c r="H992" i="1"/>
  <c r="G992" i="1"/>
  <c r="H988" i="1"/>
  <c r="G988" i="1"/>
  <c r="H984" i="1"/>
  <c r="G984" i="1"/>
  <c r="H980" i="1"/>
  <c r="G980" i="1"/>
  <c r="H976" i="1"/>
  <c r="G976" i="1"/>
  <c r="H972" i="1"/>
  <c r="G972" i="1"/>
  <c r="H968" i="1"/>
  <c r="G968" i="1"/>
  <c r="H964" i="1"/>
  <c r="G964" i="1"/>
  <c r="H960" i="1"/>
  <c r="G960" i="1"/>
  <c r="H956" i="1"/>
  <c r="G956" i="1"/>
  <c r="H952" i="1"/>
  <c r="G952" i="1"/>
  <c r="H948" i="1"/>
  <c r="G948" i="1"/>
  <c r="H944" i="1"/>
  <c r="G944" i="1"/>
  <c r="H940" i="1"/>
  <c r="G940" i="1"/>
  <c r="H936" i="1"/>
  <c r="G936" i="1"/>
  <c r="H932" i="1"/>
  <c r="G932" i="1"/>
  <c r="H928" i="1"/>
  <c r="G928" i="1"/>
  <c r="H924" i="1"/>
  <c r="G924" i="1"/>
  <c r="H920" i="1"/>
  <c r="G920" i="1"/>
  <c r="H916" i="1"/>
  <c r="G916" i="1"/>
  <c r="H912" i="1"/>
  <c r="G912" i="1"/>
  <c r="H908" i="1"/>
  <c r="G908" i="1"/>
  <c r="H904" i="1"/>
  <c r="G904" i="1"/>
  <c r="H900" i="1"/>
  <c r="G900" i="1"/>
  <c r="H896" i="1"/>
  <c r="G896" i="1"/>
  <c r="H892" i="1"/>
  <c r="G892" i="1"/>
  <c r="H888" i="1"/>
  <c r="G888" i="1"/>
  <c r="H884" i="1"/>
  <c r="G884" i="1"/>
  <c r="H880" i="1"/>
  <c r="G880" i="1"/>
  <c r="H876" i="1"/>
  <c r="G876" i="1"/>
  <c r="H872" i="1"/>
  <c r="G872" i="1"/>
  <c r="H868" i="1"/>
  <c r="G868" i="1"/>
  <c r="H864" i="1"/>
  <c r="G864" i="1"/>
  <c r="H860" i="1"/>
  <c r="G860" i="1"/>
  <c r="H856" i="1"/>
  <c r="G856" i="1"/>
  <c r="H852" i="1"/>
  <c r="G852" i="1"/>
  <c r="H848" i="1"/>
  <c r="G848" i="1"/>
  <c r="H844" i="1"/>
  <c r="G844" i="1"/>
  <c r="H840" i="1"/>
  <c r="G840" i="1"/>
  <c r="H836" i="1"/>
  <c r="G836" i="1"/>
  <c r="H832" i="1"/>
  <c r="G832" i="1"/>
  <c r="H828" i="1"/>
  <c r="G828" i="1"/>
  <c r="H824" i="1"/>
  <c r="G824" i="1"/>
  <c r="H820" i="1"/>
  <c r="G820" i="1"/>
  <c r="H816" i="1"/>
  <c r="G816" i="1"/>
  <c r="H812" i="1"/>
  <c r="G812" i="1"/>
  <c r="H808" i="1"/>
  <c r="G808" i="1"/>
  <c r="H804" i="1"/>
  <c r="G804" i="1"/>
  <c r="H800" i="1"/>
  <c r="G800" i="1"/>
  <c r="H796" i="1"/>
  <c r="G796" i="1"/>
  <c r="H792" i="1"/>
  <c r="G792" i="1"/>
  <c r="H788" i="1"/>
  <c r="G788" i="1"/>
  <c r="H784" i="1"/>
  <c r="G784" i="1"/>
  <c r="H780" i="1"/>
  <c r="G780" i="1"/>
  <c r="H776" i="1"/>
  <c r="G776" i="1"/>
  <c r="H772" i="1"/>
  <c r="G772" i="1"/>
  <c r="H768" i="1"/>
  <c r="G768" i="1"/>
  <c r="H764" i="1"/>
  <c r="G764" i="1"/>
  <c r="H760" i="1"/>
  <c r="G760" i="1"/>
  <c r="H756" i="1"/>
  <c r="G756" i="1"/>
  <c r="H752" i="1"/>
  <c r="G752" i="1"/>
  <c r="H748" i="1"/>
  <c r="G748" i="1"/>
  <c r="H744" i="1"/>
  <c r="G744" i="1"/>
  <c r="H740" i="1"/>
  <c r="G740" i="1"/>
  <c r="H736" i="1"/>
  <c r="G736" i="1"/>
  <c r="H732" i="1"/>
  <c r="G732" i="1"/>
  <c r="H728" i="1"/>
  <c r="G728" i="1"/>
  <c r="H724" i="1"/>
  <c r="G724" i="1"/>
  <c r="H720" i="1"/>
  <c r="G720" i="1"/>
  <c r="H716" i="1"/>
  <c r="G716" i="1"/>
  <c r="H712" i="1"/>
  <c r="G712" i="1"/>
  <c r="H708" i="1"/>
  <c r="G708" i="1"/>
  <c r="H704" i="1"/>
  <c r="G704" i="1"/>
  <c r="H700" i="1"/>
  <c r="G700" i="1"/>
  <c r="H696" i="1"/>
  <c r="G696" i="1"/>
  <c r="H692" i="1"/>
  <c r="G692" i="1"/>
  <c r="H688" i="1"/>
  <c r="G688" i="1"/>
  <c r="H684" i="1"/>
  <c r="G684" i="1"/>
  <c r="H680" i="1"/>
  <c r="G680" i="1"/>
  <c r="H676" i="1"/>
  <c r="G676" i="1"/>
  <c r="H672" i="1"/>
  <c r="G672" i="1"/>
  <c r="H668" i="1"/>
  <c r="G668" i="1"/>
  <c r="H664" i="1"/>
  <c r="G664" i="1"/>
  <c r="H660" i="1"/>
  <c r="G660" i="1"/>
  <c r="H656" i="1"/>
  <c r="G656" i="1"/>
  <c r="H652" i="1"/>
  <c r="G652" i="1"/>
  <c r="H648" i="1"/>
  <c r="G648" i="1"/>
  <c r="H644" i="1"/>
  <c r="G644" i="1"/>
  <c r="H640" i="1"/>
  <c r="G640" i="1"/>
  <c r="H636" i="1"/>
  <c r="G636" i="1"/>
  <c r="H632" i="1"/>
  <c r="G632" i="1"/>
  <c r="H628" i="1"/>
  <c r="G628" i="1"/>
  <c r="H624" i="1"/>
  <c r="G624" i="1"/>
  <c r="H620" i="1"/>
  <c r="G620" i="1"/>
  <c r="H616" i="1"/>
  <c r="G616" i="1"/>
  <c r="H612" i="1"/>
  <c r="G612" i="1"/>
  <c r="H608" i="1"/>
  <c r="G608" i="1"/>
  <c r="H604" i="1"/>
  <c r="G604" i="1"/>
  <c r="H600" i="1"/>
  <c r="G600" i="1"/>
  <c r="H596" i="1"/>
  <c r="G596" i="1"/>
  <c r="H592" i="1"/>
  <c r="G592" i="1"/>
  <c r="H588" i="1"/>
  <c r="G588" i="1"/>
  <c r="H584" i="1"/>
  <c r="G584" i="1"/>
  <c r="H580" i="1"/>
  <c r="G580" i="1"/>
  <c r="H576" i="1"/>
  <c r="G576" i="1"/>
  <c r="H572" i="1"/>
  <c r="G572" i="1"/>
  <c r="H568" i="1"/>
  <c r="G568" i="1"/>
  <c r="H564" i="1"/>
  <c r="G564" i="1"/>
  <c r="H560" i="1"/>
  <c r="G560" i="1"/>
  <c r="H556" i="1"/>
  <c r="G556" i="1"/>
  <c r="H552" i="1"/>
  <c r="G552" i="1"/>
  <c r="H548" i="1"/>
  <c r="G548" i="1"/>
  <c r="H544" i="1"/>
  <c r="G544" i="1"/>
  <c r="H540" i="1"/>
  <c r="G540" i="1"/>
  <c r="H536" i="1"/>
  <c r="G536" i="1"/>
  <c r="H532" i="1"/>
  <c r="G532" i="1"/>
  <c r="H528" i="1"/>
  <c r="G528" i="1"/>
  <c r="H524" i="1"/>
  <c r="G524" i="1"/>
  <c r="H520" i="1"/>
  <c r="G520" i="1"/>
  <c r="H516" i="1"/>
  <c r="G516" i="1"/>
  <c r="H512" i="1"/>
  <c r="G512" i="1"/>
  <c r="H508" i="1"/>
  <c r="G508" i="1"/>
  <c r="H504" i="1"/>
  <c r="G504" i="1"/>
  <c r="H500" i="1"/>
  <c r="G500" i="1"/>
  <c r="H496" i="1"/>
  <c r="G496" i="1"/>
  <c r="H492" i="1"/>
  <c r="G492" i="1"/>
  <c r="H488" i="1"/>
  <c r="G488" i="1"/>
  <c r="H484" i="1"/>
  <c r="G484" i="1"/>
  <c r="H480" i="1"/>
  <c r="G480" i="1"/>
  <c r="H476" i="1"/>
  <c r="G476" i="1"/>
  <c r="H472" i="1"/>
  <c r="G472" i="1"/>
  <c r="H468" i="1"/>
  <c r="G468" i="1"/>
  <c r="H464" i="1"/>
  <c r="G464" i="1"/>
  <c r="H460" i="1"/>
  <c r="G460" i="1"/>
  <c r="H456" i="1"/>
  <c r="G456" i="1"/>
  <c r="H452" i="1"/>
  <c r="G452" i="1"/>
  <c r="H448" i="1"/>
  <c r="G448" i="1"/>
  <c r="H444" i="1"/>
  <c r="G444" i="1"/>
  <c r="H440" i="1"/>
  <c r="G440" i="1"/>
  <c r="H436" i="1"/>
  <c r="G436" i="1"/>
  <c r="H432" i="1"/>
  <c r="G432" i="1"/>
  <c r="H428" i="1"/>
  <c r="G428" i="1"/>
  <c r="H424" i="1"/>
  <c r="G424" i="1"/>
  <c r="H420" i="1"/>
  <c r="G420" i="1"/>
  <c r="H416" i="1"/>
  <c r="G416" i="1"/>
  <c r="H412" i="1"/>
  <c r="G412" i="1"/>
  <c r="H408" i="1"/>
  <c r="G408" i="1"/>
  <c r="H404" i="1"/>
  <c r="G404" i="1"/>
  <c r="H400" i="1"/>
  <c r="G400" i="1"/>
  <c r="H396" i="1"/>
  <c r="G396" i="1"/>
  <c r="H392" i="1"/>
  <c r="G392" i="1"/>
  <c r="H388" i="1"/>
  <c r="G388" i="1"/>
  <c r="H384" i="1"/>
  <c r="G384" i="1"/>
  <c r="H380" i="1"/>
  <c r="G380" i="1"/>
  <c r="H376" i="1"/>
  <c r="G376" i="1"/>
  <c r="H372" i="1"/>
  <c r="G372" i="1"/>
  <c r="H368" i="1"/>
  <c r="G368" i="1"/>
  <c r="H364" i="1"/>
  <c r="G364" i="1"/>
  <c r="H360" i="1"/>
  <c r="G360" i="1"/>
  <c r="H356" i="1"/>
  <c r="G356" i="1"/>
  <c r="H352" i="1"/>
  <c r="G352" i="1"/>
  <c r="H348" i="1"/>
  <c r="G348" i="1"/>
  <c r="H344" i="1"/>
  <c r="G344" i="1"/>
  <c r="H340" i="1"/>
  <c r="G340" i="1"/>
  <c r="H336" i="1"/>
  <c r="G336" i="1"/>
  <c r="H332" i="1"/>
  <c r="G332" i="1"/>
  <c r="H328" i="1"/>
  <c r="G328" i="1"/>
  <c r="H324" i="1"/>
  <c r="G324" i="1"/>
  <c r="H320" i="1"/>
  <c r="G320" i="1"/>
  <c r="H316" i="1"/>
  <c r="G316" i="1"/>
  <c r="H312" i="1"/>
  <c r="G312" i="1"/>
  <c r="H308" i="1"/>
  <c r="G308" i="1"/>
  <c r="H304" i="1"/>
  <c r="G304" i="1"/>
  <c r="H300" i="1"/>
  <c r="G300" i="1"/>
  <c r="H296" i="1"/>
  <c r="G296" i="1"/>
  <c r="H292" i="1"/>
  <c r="G292" i="1"/>
  <c r="H288" i="1"/>
  <c r="G288" i="1"/>
  <c r="H284" i="1"/>
  <c r="G284" i="1"/>
  <c r="H280" i="1"/>
  <c r="G280" i="1"/>
  <c r="H276" i="1"/>
  <c r="G276" i="1"/>
  <c r="H272" i="1"/>
  <c r="G272" i="1"/>
  <c r="H268" i="1"/>
  <c r="G268" i="1"/>
  <c r="H264" i="1"/>
  <c r="G264" i="1"/>
  <c r="H260" i="1"/>
  <c r="G260" i="1"/>
  <c r="H256" i="1"/>
  <c r="G256" i="1"/>
  <c r="H252" i="1"/>
  <c r="G252" i="1"/>
  <c r="H248" i="1"/>
  <c r="G248" i="1"/>
  <c r="H244" i="1"/>
  <c r="G244" i="1"/>
  <c r="H240" i="1"/>
  <c r="G240" i="1"/>
  <c r="H236" i="1"/>
  <c r="G236" i="1"/>
  <c r="H232" i="1"/>
  <c r="G232" i="1"/>
  <c r="H228" i="1"/>
  <c r="G228" i="1"/>
  <c r="H224" i="1"/>
  <c r="G224" i="1"/>
  <c r="H220" i="1"/>
  <c r="G220" i="1"/>
  <c r="H216" i="1"/>
  <c r="G216" i="1"/>
  <c r="H212" i="1"/>
  <c r="G212" i="1"/>
  <c r="H208" i="1"/>
  <c r="G208" i="1"/>
  <c r="H204" i="1"/>
  <c r="G204" i="1"/>
  <c r="H200" i="1"/>
  <c r="G200" i="1"/>
  <c r="H196" i="1"/>
  <c r="G196" i="1"/>
  <c r="H192" i="1"/>
  <c r="G192" i="1"/>
  <c r="H188" i="1"/>
  <c r="G188" i="1"/>
  <c r="H184" i="1"/>
  <c r="G184" i="1"/>
  <c r="H180" i="1"/>
  <c r="G180" i="1"/>
  <c r="H176" i="1"/>
  <c r="G176" i="1"/>
  <c r="H172" i="1"/>
  <c r="G172" i="1"/>
  <c r="H168" i="1"/>
  <c r="G168" i="1"/>
  <c r="H164" i="1"/>
  <c r="G164" i="1"/>
  <c r="H160" i="1"/>
  <c r="G160" i="1"/>
  <c r="H156" i="1"/>
  <c r="G156" i="1"/>
  <c r="H152" i="1"/>
  <c r="G152" i="1"/>
  <c r="H148" i="1"/>
  <c r="G148" i="1"/>
  <c r="H144" i="1"/>
  <c r="G144" i="1"/>
  <c r="H140" i="1"/>
  <c r="G140" i="1"/>
  <c r="H136" i="1"/>
  <c r="G136" i="1"/>
  <c r="H132" i="1"/>
  <c r="G132" i="1"/>
  <c r="H128" i="1"/>
  <c r="G128" i="1"/>
  <c r="H124" i="1"/>
  <c r="G124" i="1"/>
  <c r="H120" i="1"/>
  <c r="G120" i="1"/>
  <c r="H116" i="1"/>
  <c r="G116" i="1"/>
  <c r="H112" i="1"/>
  <c r="G112" i="1"/>
  <c r="H108" i="1"/>
  <c r="G108" i="1"/>
  <c r="H104" i="1"/>
  <c r="G104" i="1"/>
  <c r="H100" i="1"/>
  <c r="G100" i="1"/>
  <c r="H96" i="1"/>
  <c r="G96" i="1"/>
  <c r="H92" i="1"/>
  <c r="G92" i="1"/>
  <c r="H88" i="1"/>
  <c r="G88" i="1"/>
  <c r="H84" i="1"/>
  <c r="G84" i="1"/>
  <c r="H80" i="1"/>
  <c r="G80" i="1"/>
  <c r="H76" i="1"/>
  <c r="G76" i="1"/>
  <c r="H72" i="1"/>
  <c r="G72" i="1"/>
  <c r="H68" i="1"/>
  <c r="G68" i="1"/>
  <c r="H64" i="1"/>
  <c r="G64" i="1"/>
  <c r="H60" i="1"/>
  <c r="G60" i="1"/>
  <c r="H56" i="1"/>
  <c r="G56" i="1"/>
  <c r="H52" i="1"/>
  <c r="G52" i="1"/>
  <c r="H48" i="1"/>
  <c r="G48" i="1"/>
  <c r="H44" i="1"/>
  <c r="G44" i="1"/>
  <c r="H40" i="1"/>
  <c r="G40" i="1"/>
  <c r="H36" i="1"/>
  <c r="G36" i="1"/>
  <c r="H32" i="1"/>
  <c r="G32" i="1"/>
  <c r="H28" i="1"/>
  <c r="G28" i="1"/>
  <c r="H24" i="1"/>
  <c r="G24" i="1"/>
  <c r="H20" i="1"/>
  <c r="G20" i="1"/>
  <c r="H16" i="1"/>
  <c r="G16" i="1"/>
  <c r="H12" i="1"/>
  <c r="G12" i="1"/>
  <c r="H8" i="1"/>
  <c r="G8" i="1"/>
  <c r="H4" i="1"/>
  <c r="G4" i="1"/>
  <c r="H1110" i="1"/>
  <c r="G1110" i="1"/>
  <c r="H1106" i="1"/>
  <c r="G1106" i="1"/>
  <c r="H1102" i="1"/>
  <c r="G1102" i="1"/>
  <c r="H1094" i="1"/>
  <c r="G1094" i="1"/>
  <c r="H1086" i="1"/>
  <c r="G1086" i="1"/>
  <c r="H1078" i="1"/>
  <c r="G1078" i="1"/>
  <c r="H1070" i="1"/>
  <c r="G1070" i="1"/>
  <c r="H1062" i="1"/>
  <c r="G1062" i="1"/>
  <c r="H1054" i="1"/>
  <c r="G1054" i="1"/>
  <c r="H1046" i="1"/>
  <c r="G1046" i="1"/>
  <c r="H1038" i="1"/>
  <c r="G1038" i="1"/>
  <c r="H1030" i="1"/>
  <c r="G1030" i="1"/>
  <c r="H1022" i="1"/>
  <c r="G1022" i="1"/>
  <c r="H1014" i="1"/>
  <c r="G1014" i="1"/>
  <c r="H1006" i="1"/>
  <c r="G1006" i="1"/>
  <c r="H998" i="1"/>
  <c r="G998" i="1"/>
  <c r="H990" i="1"/>
  <c r="G990" i="1"/>
  <c r="H982" i="1"/>
  <c r="G982" i="1"/>
  <c r="H974" i="1"/>
  <c r="G974" i="1"/>
  <c r="H966" i="1"/>
  <c r="G966" i="1"/>
  <c r="H958" i="1"/>
  <c r="G958" i="1"/>
  <c r="H950" i="1"/>
  <c r="G950" i="1"/>
  <c r="H942" i="1"/>
  <c r="G942" i="1"/>
  <c r="H934" i="1"/>
  <c r="G934" i="1"/>
  <c r="H926" i="1"/>
  <c r="G926" i="1"/>
  <c r="H918" i="1"/>
  <c r="G918" i="1"/>
  <c r="H910" i="1"/>
  <c r="G910" i="1"/>
  <c r="H902" i="1"/>
  <c r="G902" i="1"/>
  <c r="H894" i="1"/>
  <c r="G894" i="1"/>
  <c r="H886" i="1"/>
  <c r="G886" i="1"/>
  <c r="H878" i="1"/>
  <c r="G878" i="1"/>
  <c r="H870" i="1"/>
  <c r="G870" i="1"/>
  <c r="H862" i="1"/>
  <c r="G862" i="1"/>
  <c r="H854" i="1"/>
  <c r="G854" i="1"/>
  <c r="H846" i="1"/>
  <c r="G846" i="1"/>
  <c r="H838" i="1"/>
  <c r="G838" i="1"/>
  <c r="H830" i="1"/>
  <c r="G830" i="1"/>
  <c r="H822" i="1"/>
  <c r="G822" i="1"/>
  <c r="H814" i="1"/>
  <c r="G814" i="1"/>
  <c r="H806" i="1"/>
  <c r="G806" i="1"/>
  <c r="H798" i="1"/>
  <c r="G798" i="1"/>
  <c r="H790" i="1"/>
  <c r="G790" i="1"/>
  <c r="H782" i="1"/>
  <c r="G782" i="1"/>
  <c r="H774" i="1"/>
  <c r="G774" i="1"/>
  <c r="H766" i="1"/>
  <c r="G766" i="1"/>
  <c r="H758" i="1"/>
  <c r="G758" i="1"/>
  <c r="H750" i="1"/>
  <c r="G750" i="1"/>
  <c r="H742" i="1"/>
  <c r="G742" i="1"/>
  <c r="H734" i="1"/>
  <c r="G734" i="1"/>
  <c r="H726" i="1"/>
  <c r="G726" i="1"/>
  <c r="H718" i="1"/>
  <c r="G718" i="1"/>
  <c r="H710" i="1"/>
  <c r="G710" i="1"/>
  <c r="H702" i="1"/>
  <c r="G702" i="1"/>
  <c r="H694" i="1"/>
  <c r="G694" i="1"/>
  <c r="H686" i="1"/>
  <c r="G686" i="1"/>
  <c r="H678" i="1"/>
  <c r="G678" i="1"/>
  <c r="H666" i="1"/>
  <c r="G666" i="1"/>
  <c r="H658" i="1"/>
  <c r="G658" i="1"/>
  <c r="H650" i="1"/>
  <c r="G650" i="1"/>
  <c r="H642" i="1"/>
  <c r="G642" i="1"/>
  <c r="H634" i="1"/>
  <c r="G634" i="1"/>
  <c r="H626" i="1"/>
  <c r="G626" i="1"/>
  <c r="H618" i="1"/>
  <c r="G618" i="1"/>
  <c r="H610" i="1"/>
  <c r="G610" i="1"/>
  <c r="H602" i="1"/>
  <c r="G602" i="1"/>
  <c r="H594" i="1"/>
  <c r="G594" i="1"/>
  <c r="H586" i="1"/>
  <c r="G586" i="1"/>
  <c r="H578" i="1"/>
  <c r="G578" i="1"/>
  <c r="H570" i="1"/>
  <c r="G570" i="1"/>
  <c r="H562" i="1"/>
  <c r="G562" i="1"/>
  <c r="H554" i="1"/>
  <c r="G554" i="1"/>
  <c r="H546" i="1"/>
  <c r="G546" i="1"/>
  <c r="H538" i="1"/>
  <c r="G538" i="1"/>
  <c r="H530" i="1"/>
  <c r="G530" i="1"/>
  <c r="H522" i="1"/>
  <c r="G522" i="1"/>
  <c r="H514" i="1"/>
  <c r="G514" i="1"/>
  <c r="H506" i="1"/>
  <c r="G506" i="1"/>
  <c r="H498" i="1"/>
  <c r="G498" i="1"/>
  <c r="H486" i="1"/>
  <c r="G486" i="1"/>
  <c r="H474" i="1"/>
  <c r="G474" i="1"/>
  <c r="H470" i="1"/>
  <c r="G470" i="1"/>
  <c r="H458" i="1"/>
  <c r="G458" i="1"/>
  <c r="H442" i="1"/>
  <c r="G442" i="1"/>
  <c r="H430" i="1"/>
  <c r="G430" i="1"/>
  <c r="H418" i="1"/>
  <c r="G418" i="1"/>
  <c r="H406" i="1"/>
  <c r="G406" i="1"/>
  <c r="H398" i="1"/>
  <c r="G398" i="1"/>
  <c r="H386" i="1"/>
  <c r="G386" i="1"/>
  <c r="H374" i="1"/>
  <c r="G374" i="1"/>
  <c r="H362" i="1"/>
  <c r="G362" i="1"/>
  <c r="H350" i="1"/>
  <c r="G350" i="1"/>
  <c r="H342" i="1"/>
  <c r="G342" i="1"/>
  <c r="H330" i="1"/>
  <c r="G330" i="1"/>
  <c r="H318" i="1"/>
  <c r="G318" i="1"/>
  <c r="H306" i="1"/>
  <c r="G306" i="1"/>
  <c r="H294" i="1"/>
  <c r="G294" i="1"/>
  <c r="H286" i="1"/>
  <c r="G286" i="1"/>
  <c r="H274" i="1"/>
  <c r="G274" i="1"/>
  <c r="H262" i="1"/>
  <c r="G262" i="1"/>
  <c r="H250" i="1"/>
  <c r="G250" i="1"/>
  <c r="H238" i="1"/>
  <c r="G238" i="1"/>
  <c r="H226" i="1"/>
  <c r="G226" i="1"/>
  <c r="H218" i="1"/>
  <c r="G218" i="1"/>
  <c r="H206" i="1"/>
  <c r="G206" i="1"/>
  <c r="H194" i="1"/>
  <c r="G194" i="1"/>
  <c r="H182" i="1"/>
  <c r="G182" i="1"/>
  <c r="H174" i="1"/>
  <c r="G174" i="1"/>
  <c r="H162" i="1"/>
  <c r="G162" i="1"/>
  <c r="H150" i="1"/>
  <c r="G150" i="1"/>
  <c r="H142" i="1"/>
  <c r="G142" i="1"/>
  <c r="H130" i="1"/>
  <c r="G130" i="1"/>
  <c r="H118" i="1"/>
  <c r="G118" i="1"/>
  <c r="H106" i="1"/>
  <c r="G106" i="1"/>
  <c r="H94" i="1"/>
  <c r="G94" i="1"/>
  <c r="H90" i="1"/>
  <c r="G90" i="1"/>
  <c r="H78" i="1"/>
  <c r="G78" i="1"/>
  <c r="H66" i="1"/>
  <c r="G66" i="1"/>
  <c r="H54" i="1"/>
  <c r="G54" i="1"/>
  <c r="H42" i="1"/>
  <c r="G42" i="1"/>
  <c r="H30" i="1"/>
  <c r="G30" i="1"/>
  <c r="H18" i="1"/>
  <c r="G18" i="1"/>
  <c r="H6" i="1"/>
  <c r="G6" i="1"/>
  <c r="H1197" i="1"/>
  <c r="G1197" i="1"/>
  <c r="H1185" i="1"/>
  <c r="G1185" i="1"/>
  <c r="H1173" i="1"/>
  <c r="G1173" i="1"/>
  <c r="H1161" i="1"/>
  <c r="G1161" i="1"/>
  <c r="H1149" i="1"/>
  <c r="G1149" i="1"/>
  <c r="H1137" i="1"/>
  <c r="G1137" i="1"/>
  <c r="H1129" i="1"/>
  <c r="G1129" i="1"/>
  <c r="H1117" i="1"/>
  <c r="G1117" i="1"/>
  <c r="H1105" i="1"/>
  <c r="G1105" i="1"/>
  <c r="H1093" i="1"/>
  <c r="G1093" i="1"/>
  <c r="H1081" i="1"/>
  <c r="G1081" i="1"/>
  <c r="H1073" i="1"/>
  <c r="G1073" i="1"/>
  <c r="H1061" i="1"/>
  <c r="G1061" i="1"/>
  <c r="H1049" i="1"/>
  <c r="G1049" i="1"/>
  <c r="H1037" i="1"/>
  <c r="G1037" i="1"/>
  <c r="H1025" i="1"/>
  <c r="G1025" i="1"/>
  <c r="H1013" i="1"/>
  <c r="G1013" i="1"/>
  <c r="H1001" i="1"/>
  <c r="G1001" i="1"/>
  <c r="H989" i="1"/>
  <c r="G989" i="1"/>
  <c r="H977" i="1"/>
  <c r="G977" i="1"/>
  <c r="H965" i="1"/>
  <c r="G965" i="1"/>
  <c r="H953" i="1"/>
  <c r="G953" i="1"/>
  <c r="H945" i="1"/>
  <c r="G945" i="1"/>
  <c r="H933" i="1"/>
  <c r="G933" i="1"/>
  <c r="H921" i="1"/>
  <c r="G921" i="1"/>
  <c r="H909" i="1"/>
  <c r="G909" i="1"/>
  <c r="H901" i="1"/>
  <c r="G901" i="1"/>
  <c r="H889" i="1"/>
  <c r="G889" i="1"/>
  <c r="H877" i="1"/>
  <c r="G877" i="1"/>
  <c r="H865" i="1"/>
  <c r="G865" i="1"/>
  <c r="H853" i="1"/>
  <c r="G853" i="1"/>
  <c r="H841" i="1"/>
  <c r="G841" i="1"/>
  <c r="H833" i="1"/>
  <c r="G833" i="1"/>
  <c r="H821" i="1"/>
  <c r="G821" i="1"/>
  <c r="H809" i="1"/>
  <c r="G809" i="1"/>
  <c r="H797" i="1"/>
  <c r="G797" i="1"/>
  <c r="H785" i="1"/>
  <c r="G785" i="1"/>
  <c r="H773" i="1"/>
  <c r="G773" i="1"/>
  <c r="H761" i="1"/>
  <c r="G761" i="1"/>
  <c r="H749" i="1"/>
  <c r="G749" i="1"/>
  <c r="H737" i="1"/>
  <c r="G737" i="1"/>
  <c r="H725" i="1"/>
  <c r="G725" i="1"/>
  <c r="H717" i="1"/>
  <c r="G717" i="1"/>
  <c r="H705" i="1"/>
  <c r="G705" i="1"/>
  <c r="H697" i="1"/>
  <c r="G697" i="1"/>
  <c r="H685" i="1"/>
  <c r="G685" i="1"/>
  <c r="H673" i="1"/>
  <c r="G673" i="1"/>
  <c r="H661" i="1"/>
  <c r="G661" i="1"/>
  <c r="H649" i="1"/>
  <c r="G649" i="1"/>
  <c r="H641" i="1"/>
  <c r="G641" i="1"/>
  <c r="H629" i="1"/>
  <c r="G629" i="1"/>
  <c r="H621" i="1"/>
  <c r="G621" i="1"/>
  <c r="H613" i="1"/>
  <c r="G613" i="1"/>
  <c r="H601" i="1"/>
  <c r="G601" i="1"/>
  <c r="H589" i="1"/>
  <c r="G589" i="1"/>
  <c r="H581" i="1"/>
  <c r="G581" i="1"/>
  <c r="H569" i="1"/>
  <c r="G569" i="1"/>
  <c r="H557" i="1"/>
  <c r="G557" i="1"/>
  <c r="H545" i="1"/>
  <c r="G545" i="1"/>
  <c r="H537" i="1"/>
  <c r="G537" i="1"/>
  <c r="H525" i="1"/>
  <c r="G525" i="1"/>
  <c r="H513" i="1"/>
  <c r="G513" i="1"/>
  <c r="H501" i="1"/>
  <c r="G501" i="1"/>
  <c r="H489" i="1"/>
  <c r="G489" i="1"/>
  <c r="H481" i="1"/>
  <c r="G481" i="1"/>
  <c r="H469" i="1"/>
  <c r="G469" i="1"/>
  <c r="H457" i="1"/>
  <c r="G457" i="1"/>
  <c r="H445" i="1"/>
  <c r="G445" i="1"/>
  <c r="H433" i="1"/>
  <c r="G433" i="1"/>
  <c r="H421" i="1"/>
  <c r="G421" i="1"/>
  <c r="H409" i="1"/>
  <c r="G409" i="1"/>
  <c r="H401" i="1"/>
  <c r="G401" i="1"/>
  <c r="H393" i="1"/>
  <c r="G393" i="1"/>
  <c r="H381" i="1"/>
  <c r="G381" i="1"/>
  <c r="H369" i="1"/>
  <c r="G369" i="1"/>
  <c r="H361" i="1"/>
  <c r="G361" i="1"/>
  <c r="H349" i="1"/>
  <c r="G349" i="1"/>
  <c r="H337" i="1"/>
  <c r="G337" i="1"/>
  <c r="H325" i="1"/>
  <c r="G325" i="1"/>
  <c r="H313" i="1"/>
  <c r="G313" i="1"/>
  <c r="H293" i="1"/>
  <c r="G293" i="1"/>
  <c r="H137" i="1"/>
  <c r="G137" i="1"/>
  <c r="H1200" i="1"/>
  <c r="G1200" i="1"/>
  <c r="H1196" i="1"/>
  <c r="G1196" i="1"/>
  <c r="H1188" i="1"/>
  <c r="G1188" i="1"/>
  <c r="H1180" i="1"/>
  <c r="G1180" i="1"/>
  <c r="H1172" i="1"/>
  <c r="G1172" i="1"/>
  <c r="H1164" i="1"/>
  <c r="G1164" i="1"/>
  <c r="H1199" i="1"/>
  <c r="G1199" i="1"/>
  <c r="H1195" i="1"/>
  <c r="G1195" i="1"/>
  <c r="H1191" i="1"/>
  <c r="G1191" i="1"/>
  <c r="H1187" i="1"/>
  <c r="G1187" i="1"/>
  <c r="H1183" i="1"/>
  <c r="G1183" i="1"/>
  <c r="H1179" i="1"/>
  <c r="G1179" i="1"/>
  <c r="H1175" i="1"/>
  <c r="G1175" i="1"/>
  <c r="H1171" i="1"/>
  <c r="G1171" i="1"/>
  <c r="H1167" i="1"/>
  <c r="G1167" i="1"/>
  <c r="H1163" i="1"/>
  <c r="G1163" i="1"/>
  <c r="H1159" i="1"/>
  <c r="G1159" i="1"/>
  <c r="H1155" i="1"/>
  <c r="G1155" i="1"/>
  <c r="H1151" i="1"/>
  <c r="G1151" i="1"/>
  <c r="H1147" i="1"/>
  <c r="G1147" i="1"/>
  <c r="H1143" i="1"/>
  <c r="G1143" i="1"/>
  <c r="H1139" i="1"/>
  <c r="G1139" i="1"/>
  <c r="H1135" i="1"/>
  <c r="G1135" i="1"/>
  <c r="H1131" i="1"/>
  <c r="G1131" i="1"/>
  <c r="H1127" i="1"/>
  <c r="G1127" i="1"/>
  <c r="H1123" i="1"/>
  <c r="G1123" i="1"/>
  <c r="H1119" i="1"/>
  <c r="G1119" i="1"/>
  <c r="H1115" i="1"/>
  <c r="G1115" i="1"/>
  <c r="H1111" i="1"/>
  <c r="G1111" i="1"/>
  <c r="H1107" i="1"/>
  <c r="G1107" i="1"/>
  <c r="H1103" i="1"/>
  <c r="G1103" i="1"/>
  <c r="H1099" i="1"/>
  <c r="G1099" i="1"/>
  <c r="H1095" i="1"/>
  <c r="G1095" i="1"/>
  <c r="H1091" i="1"/>
  <c r="G1091" i="1"/>
  <c r="H1087" i="1"/>
  <c r="G1087" i="1"/>
  <c r="H1083" i="1"/>
  <c r="G1083" i="1"/>
  <c r="H1079" i="1"/>
  <c r="G1079" i="1"/>
  <c r="H1075" i="1"/>
  <c r="G1075" i="1"/>
  <c r="H1071" i="1"/>
  <c r="G1071" i="1"/>
  <c r="H1067" i="1"/>
  <c r="G1067" i="1"/>
  <c r="H1063" i="1"/>
  <c r="G1063" i="1"/>
  <c r="H1059" i="1"/>
  <c r="G1059" i="1"/>
  <c r="H1055" i="1"/>
  <c r="G1055" i="1"/>
  <c r="H1051" i="1"/>
  <c r="G1051" i="1"/>
  <c r="H1047" i="1"/>
  <c r="G1047" i="1"/>
  <c r="H1043" i="1"/>
  <c r="G1043" i="1"/>
  <c r="H1039" i="1"/>
  <c r="G1039" i="1"/>
  <c r="H1035" i="1"/>
  <c r="G1035" i="1"/>
  <c r="H1031" i="1"/>
  <c r="G1031" i="1"/>
  <c r="H1027" i="1"/>
  <c r="G1027" i="1"/>
  <c r="H1023" i="1"/>
  <c r="G1023" i="1"/>
  <c r="H1019" i="1"/>
  <c r="G1019" i="1"/>
  <c r="H1015" i="1"/>
  <c r="G1015" i="1"/>
  <c r="H1011" i="1"/>
  <c r="G1011" i="1"/>
  <c r="H1007" i="1"/>
  <c r="G1007" i="1"/>
  <c r="H1003" i="1"/>
  <c r="G1003" i="1"/>
  <c r="H999" i="1"/>
  <c r="G999" i="1"/>
  <c r="H995" i="1"/>
  <c r="G995" i="1"/>
  <c r="H991" i="1"/>
  <c r="G991" i="1"/>
  <c r="H987" i="1"/>
  <c r="G987" i="1"/>
  <c r="H983" i="1"/>
  <c r="G983" i="1"/>
  <c r="H979" i="1"/>
  <c r="G979" i="1"/>
  <c r="H975" i="1"/>
  <c r="G975" i="1"/>
  <c r="H971" i="1"/>
  <c r="G971" i="1"/>
  <c r="H967" i="1"/>
  <c r="G967" i="1"/>
  <c r="H963" i="1"/>
  <c r="G963" i="1"/>
  <c r="H959" i="1"/>
  <c r="G959" i="1"/>
  <c r="H955" i="1"/>
  <c r="G955" i="1"/>
  <c r="H951" i="1"/>
  <c r="G951" i="1"/>
  <c r="H947" i="1"/>
  <c r="G947" i="1"/>
  <c r="H943" i="1"/>
  <c r="G943" i="1"/>
  <c r="H939" i="1"/>
  <c r="G939" i="1"/>
  <c r="H935" i="1"/>
  <c r="G935" i="1"/>
  <c r="H931" i="1"/>
  <c r="G931" i="1"/>
  <c r="H927" i="1"/>
  <c r="G927" i="1"/>
  <c r="H923" i="1"/>
  <c r="G923" i="1"/>
  <c r="H919" i="1"/>
  <c r="G919" i="1"/>
  <c r="H915" i="1"/>
  <c r="G915" i="1"/>
  <c r="H911" i="1"/>
  <c r="G911" i="1"/>
  <c r="H907" i="1"/>
  <c r="G907" i="1"/>
  <c r="H903" i="1"/>
  <c r="G903" i="1"/>
  <c r="H899" i="1"/>
  <c r="G899" i="1"/>
  <c r="H895" i="1"/>
  <c r="G895" i="1"/>
  <c r="H891" i="1"/>
  <c r="G891" i="1"/>
  <c r="H887" i="1"/>
  <c r="G887" i="1"/>
  <c r="H883" i="1"/>
  <c r="G883" i="1"/>
  <c r="H879" i="1"/>
  <c r="G879" i="1"/>
  <c r="H875" i="1"/>
  <c r="G875" i="1"/>
  <c r="H871" i="1"/>
  <c r="G871" i="1"/>
  <c r="H867" i="1"/>
  <c r="G867" i="1"/>
  <c r="H863" i="1"/>
  <c r="G863" i="1"/>
  <c r="H859" i="1"/>
  <c r="G859" i="1"/>
  <c r="H855" i="1"/>
  <c r="G855" i="1"/>
  <c r="H851" i="1"/>
  <c r="G851" i="1"/>
  <c r="H847" i="1"/>
  <c r="G847" i="1"/>
  <c r="H843" i="1"/>
  <c r="G843" i="1"/>
  <c r="H839" i="1"/>
  <c r="G839" i="1"/>
  <c r="H835" i="1"/>
  <c r="G835" i="1"/>
  <c r="H831" i="1"/>
  <c r="G831" i="1"/>
  <c r="H827" i="1"/>
  <c r="G827" i="1"/>
  <c r="H823" i="1"/>
  <c r="G823" i="1"/>
  <c r="H819" i="1"/>
  <c r="G819" i="1"/>
  <c r="H815" i="1"/>
  <c r="G815" i="1"/>
  <c r="H811" i="1"/>
  <c r="G811" i="1"/>
  <c r="H807" i="1"/>
  <c r="G807" i="1"/>
  <c r="H803" i="1"/>
  <c r="G803" i="1"/>
  <c r="H799" i="1"/>
  <c r="G799" i="1"/>
  <c r="H795" i="1"/>
  <c r="G795" i="1"/>
  <c r="H791" i="1"/>
  <c r="G791" i="1"/>
  <c r="H787" i="1"/>
  <c r="G787" i="1"/>
  <c r="H783" i="1"/>
  <c r="G783" i="1"/>
  <c r="H779" i="1"/>
  <c r="G779" i="1"/>
  <c r="H775" i="1"/>
  <c r="G775" i="1"/>
  <c r="H771" i="1"/>
  <c r="G771" i="1"/>
  <c r="H767" i="1"/>
  <c r="G767" i="1"/>
  <c r="H763" i="1"/>
  <c r="G763" i="1"/>
  <c r="H759" i="1"/>
  <c r="G759" i="1"/>
  <c r="H755" i="1"/>
  <c r="G755" i="1"/>
  <c r="H751" i="1"/>
  <c r="G751" i="1"/>
  <c r="H747" i="1"/>
  <c r="G747" i="1"/>
  <c r="H743" i="1"/>
  <c r="G743" i="1"/>
  <c r="H739" i="1"/>
  <c r="G739" i="1"/>
  <c r="H735" i="1"/>
  <c r="G735" i="1"/>
  <c r="H731" i="1"/>
  <c r="G731" i="1"/>
  <c r="H727" i="1"/>
  <c r="G727" i="1"/>
  <c r="H723" i="1"/>
  <c r="G723" i="1"/>
  <c r="H719" i="1"/>
  <c r="G719" i="1"/>
  <c r="H715" i="1"/>
  <c r="G715" i="1"/>
  <c r="H711" i="1"/>
  <c r="G711" i="1"/>
  <c r="H707" i="1"/>
  <c r="G707" i="1"/>
  <c r="H703" i="1"/>
  <c r="G703" i="1"/>
  <c r="H699" i="1"/>
  <c r="G699" i="1"/>
  <c r="H695" i="1"/>
  <c r="G695" i="1"/>
  <c r="H691" i="1"/>
  <c r="G691" i="1"/>
  <c r="H687" i="1"/>
  <c r="G687" i="1"/>
  <c r="H683" i="1"/>
  <c r="G683" i="1"/>
  <c r="H679" i="1"/>
  <c r="G679" i="1"/>
  <c r="H675" i="1"/>
  <c r="G675" i="1"/>
  <c r="H671" i="1"/>
  <c r="G671" i="1"/>
  <c r="H667" i="1"/>
  <c r="G667" i="1"/>
  <c r="H663" i="1"/>
  <c r="G663" i="1"/>
  <c r="H659" i="1"/>
  <c r="G659" i="1"/>
  <c r="H655" i="1"/>
  <c r="G655" i="1"/>
  <c r="H651" i="1"/>
  <c r="G651" i="1"/>
  <c r="H647" i="1"/>
  <c r="G647" i="1"/>
  <c r="H643" i="1"/>
  <c r="G643" i="1"/>
  <c r="H639" i="1"/>
  <c r="G639" i="1"/>
  <c r="H635" i="1"/>
  <c r="G635" i="1"/>
  <c r="H631" i="1"/>
  <c r="G631" i="1"/>
  <c r="H627" i="1"/>
  <c r="G627" i="1"/>
  <c r="H623" i="1"/>
  <c r="G623" i="1"/>
  <c r="H619" i="1"/>
  <c r="G619" i="1"/>
  <c r="H615" i="1"/>
  <c r="G615" i="1"/>
  <c r="H611" i="1"/>
  <c r="G611" i="1"/>
  <c r="H607" i="1"/>
  <c r="G607" i="1"/>
  <c r="H603" i="1"/>
  <c r="G603" i="1"/>
  <c r="H599" i="1"/>
  <c r="G599" i="1"/>
  <c r="H595" i="1"/>
  <c r="G595" i="1"/>
  <c r="H591" i="1"/>
  <c r="G591" i="1"/>
  <c r="H587" i="1"/>
  <c r="G587" i="1"/>
  <c r="H583" i="1"/>
  <c r="G583" i="1"/>
  <c r="H579" i="1"/>
  <c r="G579" i="1"/>
  <c r="H575" i="1"/>
  <c r="G575" i="1"/>
  <c r="H571" i="1"/>
  <c r="G571" i="1"/>
  <c r="H567" i="1"/>
  <c r="G567" i="1"/>
  <c r="H563" i="1"/>
  <c r="G563" i="1"/>
  <c r="H559" i="1"/>
  <c r="G559" i="1"/>
  <c r="H555" i="1"/>
  <c r="G555" i="1"/>
  <c r="H551" i="1"/>
  <c r="G551" i="1"/>
  <c r="H547" i="1"/>
  <c r="G547" i="1"/>
  <c r="H543" i="1"/>
  <c r="G543" i="1"/>
  <c r="H539" i="1"/>
  <c r="G539" i="1"/>
  <c r="H535" i="1"/>
  <c r="G535" i="1"/>
  <c r="H531" i="1"/>
  <c r="G531" i="1"/>
  <c r="H527" i="1"/>
  <c r="G527" i="1"/>
  <c r="H523" i="1"/>
  <c r="G523" i="1"/>
  <c r="H519" i="1"/>
  <c r="G519" i="1"/>
  <c r="H515" i="1"/>
  <c r="G515" i="1"/>
  <c r="H511" i="1"/>
  <c r="G511" i="1"/>
  <c r="H507" i="1"/>
  <c r="G507" i="1"/>
  <c r="H503" i="1"/>
  <c r="G503" i="1"/>
  <c r="H499" i="1"/>
  <c r="G499" i="1"/>
  <c r="H495" i="1"/>
  <c r="G495" i="1"/>
  <c r="H491" i="1"/>
  <c r="G491" i="1"/>
  <c r="H487" i="1"/>
  <c r="G487" i="1"/>
  <c r="H483" i="1"/>
  <c r="G483" i="1"/>
  <c r="H479" i="1"/>
  <c r="G479" i="1"/>
  <c r="H475" i="1"/>
  <c r="G475" i="1"/>
  <c r="H471" i="1"/>
  <c r="G471" i="1"/>
  <c r="H467" i="1"/>
  <c r="G467" i="1"/>
  <c r="H463" i="1"/>
  <c r="G463" i="1"/>
  <c r="H459" i="1"/>
  <c r="G459" i="1"/>
  <c r="H455" i="1"/>
  <c r="G455" i="1"/>
  <c r="H451" i="1"/>
  <c r="G451" i="1"/>
  <c r="H447" i="1"/>
  <c r="G447" i="1"/>
  <c r="H443" i="1"/>
  <c r="G443" i="1"/>
  <c r="H439" i="1"/>
  <c r="G439" i="1"/>
  <c r="H435" i="1"/>
  <c r="G435" i="1"/>
  <c r="H431" i="1"/>
  <c r="G431" i="1"/>
  <c r="H427" i="1"/>
  <c r="G427" i="1"/>
  <c r="H423" i="1"/>
  <c r="G423" i="1"/>
  <c r="H419" i="1"/>
  <c r="G419" i="1"/>
  <c r="H415" i="1"/>
  <c r="G415" i="1"/>
  <c r="H411" i="1"/>
  <c r="G411" i="1"/>
  <c r="H407" i="1"/>
  <c r="G407" i="1"/>
  <c r="H403" i="1"/>
  <c r="G403" i="1"/>
  <c r="H399" i="1"/>
  <c r="G399" i="1"/>
  <c r="H395" i="1"/>
  <c r="G395" i="1"/>
  <c r="H391" i="1"/>
  <c r="G391" i="1"/>
  <c r="H387" i="1"/>
  <c r="G387" i="1"/>
  <c r="H383" i="1"/>
  <c r="G383" i="1"/>
  <c r="H379" i="1"/>
  <c r="G379" i="1"/>
  <c r="H375" i="1"/>
  <c r="G375" i="1"/>
  <c r="H371" i="1"/>
  <c r="G371" i="1"/>
  <c r="H367" i="1"/>
  <c r="G367" i="1"/>
  <c r="H363" i="1"/>
  <c r="G363" i="1"/>
  <c r="H359" i="1"/>
  <c r="G359" i="1"/>
  <c r="H355" i="1"/>
  <c r="G355" i="1"/>
  <c r="H351" i="1"/>
  <c r="G351" i="1"/>
  <c r="H347" i="1"/>
  <c r="G347" i="1"/>
  <c r="H343" i="1"/>
  <c r="G343" i="1"/>
  <c r="H339" i="1"/>
  <c r="G339" i="1"/>
  <c r="H335" i="1"/>
  <c r="G335" i="1"/>
  <c r="H331" i="1"/>
  <c r="G331" i="1"/>
  <c r="H327" i="1"/>
  <c r="G327" i="1"/>
  <c r="H323" i="1"/>
  <c r="G323" i="1"/>
  <c r="H319" i="1"/>
  <c r="G319" i="1"/>
  <c r="H315" i="1"/>
  <c r="G315" i="1"/>
  <c r="H311" i="1"/>
  <c r="G311" i="1"/>
  <c r="H307" i="1"/>
  <c r="G307" i="1"/>
  <c r="H303" i="1"/>
  <c r="G303" i="1"/>
  <c r="H299" i="1"/>
  <c r="G299" i="1"/>
  <c r="H295" i="1"/>
  <c r="G295" i="1"/>
  <c r="H291" i="1"/>
  <c r="G291" i="1"/>
  <c r="H287" i="1"/>
  <c r="G287" i="1"/>
  <c r="H283" i="1"/>
  <c r="G283" i="1"/>
  <c r="H279" i="1"/>
  <c r="G279" i="1"/>
  <c r="H275" i="1"/>
  <c r="G275" i="1"/>
  <c r="H271" i="1"/>
  <c r="G271" i="1"/>
  <c r="H267" i="1"/>
  <c r="G267" i="1"/>
  <c r="H263" i="1"/>
  <c r="G263" i="1"/>
  <c r="H259" i="1"/>
  <c r="G259" i="1"/>
  <c r="H255" i="1"/>
  <c r="G255" i="1"/>
  <c r="H251" i="1"/>
  <c r="G251" i="1"/>
  <c r="H247" i="1"/>
  <c r="G247" i="1"/>
  <c r="H243" i="1"/>
  <c r="G243" i="1"/>
  <c r="H239" i="1"/>
  <c r="G239" i="1"/>
  <c r="H235" i="1"/>
  <c r="G235" i="1"/>
  <c r="H231" i="1"/>
  <c r="G231" i="1"/>
  <c r="H227" i="1"/>
  <c r="G227" i="1"/>
  <c r="H223" i="1"/>
  <c r="G223" i="1"/>
  <c r="H219" i="1"/>
  <c r="G219" i="1"/>
  <c r="H215" i="1"/>
  <c r="G215" i="1"/>
  <c r="H211" i="1"/>
  <c r="G211" i="1"/>
  <c r="H207" i="1"/>
  <c r="G207" i="1"/>
  <c r="H203" i="1"/>
  <c r="G203" i="1"/>
  <c r="H199" i="1"/>
  <c r="G199" i="1"/>
  <c r="H195" i="1"/>
  <c r="G195" i="1"/>
  <c r="H191" i="1"/>
  <c r="G191" i="1"/>
  <c r="H187" i="1"/>
  <c r="G187" i="1"/>
  <c r="H183" i="1"/>
  <c r="G183" i="1"/>
  <c r="H179" i="1"/>
  <c r="G179" i="1"/>
  <c r="H175" i="1"/>
  <c r="G175" i="1"/>
  <c r="H171" i="1"/>
  <c r="G171" i="1"/>
  <c r="H167" i="1"/>
  <c r="G167" i="1"/>
  <c r="H163" i="1"/>
  <c r="G163" i="1"/>
  <c r="H159" i="1"/>
  <c r="G159" i="1"/>
  <c r="H155" i="1"/>
  <c r="G155" i="1"/>
  <c r="H151" i="1"/>
  <c r="G151" i="1"/>
  <c r="H147" i="1"/>
  <c r="G147" i="1"/>
  <c r="H143" i="1"/>
  <c r="G143" i="1"/>
  <c r="H139" i="1"/>
  <c r="G139" i="1"/>
  <c r="H135" i="1"/>
  <c r="G135" i="1"/>
  <c r="H131" i="1"/>
  <c r="G131" i="1"/>
  <c r="H127" i="1"/>
  <c r="G127" i="1"/>
  <c r="H123" i="1"/>
  <c r="G123" i="1"/>
  <c r="H119" i="1"/>
  <c r="G119" i="1"/>
  <c r="H115" i="1"/>
  <c r="G115" i="1"/>
  <c r="H111" i="1"/>
  <c r="G111" i="1"/>
  <c r="H107" i="1"/>
  <c r="G107" i="1"/>
  <c r="H103" i="1"/>
  <c r="G103" i="1"/>
  <c r="H99" i="1"/>
  <c r="G99" i="1"/>
  <c r="H95" i="1"/>
  <c r="G95" i="1"/>
  <c r="H91" i="1"/>
  <c r="G91" i="1"/>
  <c r="H87" i="1"/>
  <c r="G87" i="1"/>
  <c r="H83" i="1"/>
  <c r="G83" i="1"/>
  <c r="H79" i="1"/>
  <c r="G79" i="1"/>
  <c r="H75" i="1"/>
  <c r="G75" i="1"/>
  <c r="H71" i="1"/>
  <c r="G71" i="1"/>
  <c r="H67" i="1"/>
  <c r="G67" i="1"/>
  <c r="H63" i="1"/>
  <c r="G63" i="1"/>
  <c r="H59" i="1"/>
  <c r="G59" i="1"/>
  <c r="H55" i="1"/>
  <c r="G55" i="1"/>
  <c r="H51" i="1"/>
  <c r="G51" i="1"/>
  <c r="H47" i="1"/>
  <c r="G47" i="1"/>
  <c r="H43" i="1"/>
  <c r="G43" i="1"/>
  <c r="H39" i="1"/>
  <c r="G39" i="1"/>
  <c r="H35" i="1"/>
  <c r="G35" i="1"/>
  <c r="H31" i="1"/>
  <c r="G31" i="1"/>
  <c r="H27" i="1"/>
  <c r="G27" i="1"/>
  <c r="H23" i="1"/>
  <c r="G23" i="1"/>
  <c r="H19" i="1"/>
  <c r="G19" i="1"/>
  <c r="H15" i="1"/>
  <c r="G15" i="1"/>
  <c r="H11" i="1"/>
  <c r="G11" i="1"/>
  <c r="H7" i="1"/>
  <c r="G7" i="1"/>
  <c r="H3" i="1"/>
  <c r="G3" i="1"/>
  <c r="H2" i="1" l="1"/>
</calcChain>
</file>

<file path=xl/sharedStrings.xml><?xml version="1.0" encoding="utf-8"?>
<sst xmlns="http://schemas.openxmlformats.org/spreadsheetml/2006/main" count="1743" uniqueCount="1395">
  <si>
    <t xml:space="preserve">11375 ZANARDI CT                                            </t>
  </si>
  <si>
    <t xml:space="preserve">3977 MUCH MARCLE DR 1605                                    </t>
  </si>
  <si>
    <t>7341 W. 92nd Street</t>
  </si>
  <si>
    <t xml:space="preserve">3839 ABNEY HIGHLAND DR                                      </t>
  </si>
  <si>
    <t xml:space="preserve">3853 ABNEY HIGHLAND DR                                      </t>
  </si>
  <si>
    <t xml:space="preserve">3690 ABNEY HIGHLAND DR                                      </t>
  </si>
  <si>
    <t xml:space="preserve">4606 141ST ST. W                                            </t>
  </si>
  <si>
    <t xml:space="preserve">3706 ABNEY HIGHLAND DR                                      </t>
  </si>
  <si>
    <t xml:space="preserve">4018 MUCH MARCLE DR 1304                                    </t>
  </si>
  <si>
    <t xml:space="preserve">11934 MANNINGS PASS                                         </t>
  </si>
  <si>
    <t xml:space="preserve">3678 ABNEY POINT DR                                         </t>
  </si>
  <si>
    <t xml:space="preserve">4520 WATERCHASE COURT                                       </t>
  </si>
  <si>
    <t xml:space="preserve">4518 COOL SPRINGS COURT                                     </t>
  </si>
  <si>
    <t>7260 WEST 93RD STREET</t>
  </si>
  <si>
    <t xml:space="preserve">7647 Bishops Green                                          </t>
  </si>
  <si>
    <t xml:space="preserve">6817 WINDEMERE CIRCLE                                       </t>
  </si>
  <si>
    <t xml:space="preserve">7839 PARKDALE DR                                            </t>
  </si>
  <si>
    <t xml:space="preserve">8620 E 300 S                                                </t>
  </si>
  <si>
    <t xml:space="preserve">4357 LEDGE ROCK CT                                          </t>
  </si>
  <si>
    <t xml:space="preserve">645 EAGLE CREEK CIR                                         </t>
  </si>
  <si>
    <t xml:space="preserve">10141 HICKORY RIDGE DR                                      </t>
  </si>
  <si>
    <t xml:space="preserve">804 EAGLEWOOD DR                                            </t>
  </si>
  <si>
    <t xml:space="preserve">9018 STONEWICK CIRCLE                                       </t>
  </si>
  <si>
    <t xml:space="preserve">4161 FIELD MASTER DR                                        </t>
  </si>
  <si>
    <t xml:space="preserve">2703 E HIGH GROVE CIRCLE                                    </t>
  </si>
  <si>
    <t xml:space="preserve">2714 BENMORE COURT                                          </t>
  </si>
  <si>
    <t xml:space="preserve">7654 THE COMMONS                                            </t>
  </si>
  <si>
    <t xml:space="preserve">125 GOVERNORS LN                                            </t>
  </si>
  <si>
    <t xml:space="preserve">207 WAKEFIELD WAY                                           </t>
  </si>
  <si>
    <t xml:space="preserve">481 BEVERLY DR                                              </t>
  </si>
  <si>
    <t xml:space="preserve">4430 BRITTANY DR                                            </t>
  </si>
  <si>
    <t xml:space="preserve">20 GRAYSTONE CT                                             </t>
  </si>
  <si>
    <t xml:space="preserve">7820 EAGLES NEST BLVD                                       </t>
  </si>
  <si>
    <t xml:space="preserve">1845 S 1100 E                                               </t>
  </si>
  <si>
    <t xml:space="preserve">9991 OAK RIDGE DR                                           </t>
  </si>
  <si>
    <t xml:space="preserve">1412 WATERFORD DR                                           </t>
  </si>
  <si>
    <t xml:space="preserve">9650 SOARING HAWK CIR                                       </t>
  </si>
  <si>
    <t xml:space="preserve">239 WAKEFIELD WAY                                           </t>
  </si>
  <si>
    <t xml:space="preserve">17 DAPPLE CT                                                </t>
  </si>
  <si>
    <t xml:space="preserve">7113 S MAYFLOWER PARK DR                                    </t>
  </si>
  <si>
    <t xml:space="preserve">2700 STILL CREEK DR                                         </t>
  </si>
  <si>
    <t xml:space="preserve">9154 WHISPER BAY CIR                                        </t>
  </si>
  <si>
    <t xml:space="preserve">260 GOVERNORS LN                                            </t>
  </si>
  <si>
    <t xml:space="preserve">1111 BECKER RD                                              </t>
  </si>
  <si>
    <t xml:space="preserve">7822 EAGLES NEST BLVD                                       </t>
  </si>
  <si>
    <t xml:space="preserve">2435 S 875 E                                                </t>
  </si>
  <si>
    <t xml:space="preserve">6702 Chapel Crossing                                        </t>
  </si>
  <si>
    <t xml:space="preserve">7779 BLUE JAY WAY                                           </t>
  </si>
  <si>
    <t xml:space="preserve">8897 WINDPOINTE PASS                                        </t>
  </si>
  <si>
    <t xml:space="preserve">4839 WILLOW RIDGE CT                                        </t>
  </si>
  <si>
    <t xml:space="preserve">8895 E 200 S                                                </t>
  </si>
  <si>
    <t xml:space="preserve">3375 S 800 E                                                </t>
  </si>
  <si>
    <t xml:space="preserve">6069 CHESTNUT EAGLE DR                                      </t>
  </si>
  <si>
    <t xml:space="preserve">2715 E HIGH GROVE CIRCLE                                    </t>
  </si>
  <si>
    <t xml:space="preserve">11723 CHANT LANE                                            </t>
  </si>
  <si>
    <t xml:space="preserve">990 S 1100 E                                                </t>
  </si>
  <si>
    <t xml:space="preserve">9401 WHITESTOWN RD                                          </t>
  </si>
  <si>
    <t xml:space="preserve">11965 SANDY DR                                              </t>
  </si>
  <si>
    <t xml:space="preserve">9835 BUTTONDOWN LN                                          </t>
  </si>
  <si>
    <t xml:space="preserve">5470 S 700 E                                                </t>
  </si>
  <si>
    <t xml:space="preserve">2842 DAUGHERTY DR                                           </t>
  </si>
  <si>
    <t xml:space="preserve">3815 STONINGTON PLACE                                       </t>
  </si>
  <si>
    <t xml:space="preserve">18 LOST RUN TRAIL                                           </t>
  </si>
  <si>
    <t xml:space="preserve">135 S MAIN ST                                               </t>
  </si>
  <si>
    <t xml:space="preserve">7824 RINGTAIL CIRCLE                                        </t>
  </si>
  <si>
    <t xml:space="preserve">11349 ABERCAIRN CT                                          </t>
  </si>
  <si>
    <t xml:space="preserve">7728 EAGLE CRESCENT DRIVE                                   </t>
  </si>
  <si>
    <t xml:space="preserve">7731 EAGLE POINT CIRCLE                                     </t>
  </si>
  <si>
    <t xml:space="preserve">7724 EAGLE CRESCENT DRIVE                                   </t>
  </si>
  <si>
    <t xml:space="preserve">6082 CHESTNUT EAGLE DR                                      </t>
  </si>
  <si>
    <t xml:space="preserve">40 DOMINION DR                                              </t>
  </si>
  <si>
    <t xml:space="preserve">101 N 8TH ST                                                </t>
  </si>
  <si>
    <t xml:space="preserve">2710 E HIGH GROVE CIRCLE                                    </t>
  </si>
  <si>
    <t xml:space="preserve">8995 SNOWBERRY CT                                           </t>
  </si>
  <si>
    <t xml:space="preserve">9810 BUTTONDOWN LN                                          </t>
  </si>
  <si>
    <t xml:space="preserve">11529 WILDLIFE CT                                           </t>
  </si>
  <si>
    <t xml:space="preserve">763 HANOVER CLOSE                                           </t>
  </si>
  <si>
    <t xml:space="preserve">9055 HORSESHOE DR                                           </t>
  </si>
  <si>
    <t xml:space="preserve">120 SCRANTON CT  (Adj)                                      </t>
  </si>
  <si>
    <t xml:space="preserve">11519 WOOD HOLLOW TRAIL                                     </t>
  </si>
  <si>
    <t xml:space="preserve">2502 BROOKHAVEN COURT                                       </t>
  </si>
  <si>
    <t xml:space="preserve">11532 WOOD HOLLOW TRAIL                                     </t>
  </si>
  <si>
    <t xml:space="preserve">11518 WOOD HOLLOW TRAIL                                     </t>
  </si>
  <si>
    <t xml:space="preserve">2712 STILL CREEK DR                                         </t>
  </si>
  <si>
    <t xml:space="preserve">3680 OLD QUARRY DRIVE                                       </t>
  </si>
  <si>
    <t xml:space="preserve">4125 S 800 E                                                </t>
  </si>
  <si>
    <t xml:space="preserve">6118 EAGLES NEST BLVD                                       </t>
  </si>
  <si>
    <t xml:space="preserve">37 DOMINION DR                                              </t>
  </si>
  <si>
    <t xml:space="preserve">355 S 5TH ST                                                </t>
  </si>
  <si>
    <t xml:space="preserve">7835 Blue Jay Way                                           </t>
  </si>
  <si>
    <t xml:space="preserve">8812 WEATHER STONE CROSSING                                 </t>
  </si>
  <si>
    <t xml:space="preserve">6165 EAGLE LAKE DR                                          </t>
  </si>
  <si>
    <t xml:space="preserve">7833 GRAY EAGLE DRIVE                                       </t>
  </si>
  <si>
    <t xml:space="preserve">7834 RINGTAIL CIRCLE                                        </t>
  </si>
  <si>
    <t xml:space="preserve">545 EAGLE VIEW CT                                           </t>
  </si>
  <si>
    <t xml:space="preserve">3211 CIMMARON ASH DR                                        </t>
  </si>
  <si>
    <t xml:space="preserve">535 S 5TH ST                                                </t>
  </si>
  <si>
    <t xml:space="preserve">1100 PARK PL                                                </t>
  </si>
  <si>
    <t xml:space="preserve">4480 WILLOW RD  (Rear)                                      </t>
  </si>
  <si>
    <t xml:space="preserve">7998 Cheval Rue Ct                                          </t>
  </si>
  <si>
    <t xml:space="preserve">6408 BRADSHIRE CT                                           </t>
  </si>
  <si>
    <t xml:space="preserve">180 S 2ND ST                                                </t>
  </si>
  <si>
    <t xml:space="preserve">2717 BENMORE COURT                                          </t>
  </si>
  <si>
    <t xml:space="preserve">810 S US 421                                                </t>
  </si>
  <si>
    <t xml:space="preserve">4400 BRITTANY DR                                            </t>
  </si>
  <si>
    <t xml:space="preserve">7726 EAGLE CRESCENT DRIVE                                   </t>
  </si>
  <si>
    <t xml:space="preserve">7733 EAGLE POINT CIRCLE                                     </t>
  </si>
  <si>
    <t xml:space="preserve">922 RAVEN RIDGE                                             </t>
  </si>
  <si>
    <t xml:space="preserve">360 W LINDEN ST                                             </t>
  </si>
  <si>
    <t xml:space="preserve">7832 RINGTAIL CIRCLE                                        </t>
  </si>
  <si>
    <t xml:space="preserve">40 S MAIN ST                                                </t>
  </si>
  <si>
    <t xml:space="preserve">9648 IRISHMANS RUN LN                                       </t>
  </si>
  <si>
    <t xml:space="preserve">6266 WHITETAIL CIRCLE                                       </t>
  </si>
  <si>
    <t>7733 West 96th Street</t>
  </si>
  <si>
    <t>7311 W 93rd Street</t>
  </si>
  <si>
    <t>7514 W 93rd Street</t>
  </si>
  <si>
    <t>7250 W 92nd Street</t>
  </si>
  <si>
    <t xml:space="preserve">10936 LEMONGRASS DR                                         </t>
  </si>
  <si>
    <t xml:space="preserve">3650 ABNEY POINTE DR                                        </t>
  </si>
  <si>
    <t xml:space="preserve">4523 WATERCHASE COURT                                       </t>
  </si>
  <si>
    <t xml:space="preserve">3918 Sundance Ct                                            </t>
  </si>
  <si>
    <t xml:space="preserve">3758 ABNEY POINT DR                                         </t>
  </si>
  <si>
    <t xml:space="preserve">4533 WINDCHASE CIRCLE                                       </t>
  </si>
  <si>
    <t xml:space="preserve">12070 ABNEY RUN DR                                          </t>
  </si>
  <si>
    <t xml:space="preserve">11521 MONTOYA DR                                            </t>
  </si>
  <si>
    <t xml:space="preserve">4089 MUCH MARCLE DR                                         </t>
  </si>
  <si>
    <t xml:space="preserve">3730 ABNEY POINTE DR                                        </t>
  </si>
  <si>
    <t xml:space="preserve">4027 MUCH MARCLE DR 1505                                    </t>
  </si>
  <si>
    <t xml:space="preserve">3792 ABNEY POINT DR                                         </t>
  </si>
  <si>
    <t xml:space="preserve">11489 MONTOYA DR                                            </t>
  </si>
  <si>
    <t xml:space="preserve">11480 MONTOYA DR                                            </t>
  </si>
  <si>
    <t xml:space="preserve">11438 MONTOYA DR                                            </t>
  </si>
  <si>
    <t xml:space="preserve">11479 MEARS DR                                              </t>
  </si>
  <si>
    <t xml:space="preserve">11355 MONTOYA DR                                            </t>
  </si>
  <si>
    <t xml:space="preserve">11359 ZANARDI CT                                            </t>
  </si>
  <si>
    <t xml:space="preserve">11423 ZANARDI CT                                            </t>
  </si>
  <si>
    <t xml:space="preserve">11947 MANNINGS PASS                                         </t>
  </si>
  <si>
    <t xml:space="preserve">3687 ABNEY HIGHLAND DR                                      </t>
  </si>
  <si>
    <t xml:space="preserve">11963 EAGLERUN WAY                                          </t>
  </si>
  <si>
    <t xml:space="preserve">11946 EAGLERUN WAY                                          </t>
  </si>
  <si>
    <t xml:space="preserve">3964 MUCH MARCLE DR 1405                                    </t>
  </si>
  <si>
    <t xml:space="preserve">11447 MONTOYA DR                                            </t>
  </si>
  <si>
    <t xml:space="preserve">3720 ABNEY HIGHLAND DR                                      </t>
  </si>
  <si>
    <t xml:space="preserve">3733 Castle Rock Dr                                         </t>
  </si>
  <si>
    <t xml:space="preserve">4094 MUCH MARCLE DR                                         </t>
  </si>
  <si>
    <t xml:space="preserve">4518 WINDCHASE CIRCLE                                       </t>
  </si>
  <si>
    <t xml:space="preserve">12850 WEST RD                                               </t>
  </si>
  <si>
    <t xml:space="preserve">3968 MUCH MARCLE DR 1404                                    </t>
  </si>
  <si>
    <t xml:space="preserve">4526 WINDCHASE CR                                           </t>
  </si>
  <si>
    <t xml:space="preserve">11939 EAGLERUN WAY                                          </t>
  </si>
  <si>
    <t xml:space="preserve">11437 MEARS DR                                              </t>
  </si>
  <si>
    <t xml:space="preserve">4531 GOLDEN EAGLE CT                                        </t>
  </si>
  <si>
    <t xml:space="preserve">3930 121st St W                                             </t>
  </si>
  <si>
    <t xml:space="preserve">3994 WESTON POINTE DR                                       </t>
  </si>
  <si>
    <t xml:space="preserve">4513 COOL SPRINGS COURT                                     </t>
  </si>
  <si>
    <t xml:space="preserve">4526 COOL SPRINGS COURT                                     </t>
  </si>
  <si>
    <t xml:space="preserve">3941 ANDRETTI DR                                            </t>
  </si>
  <si>
    <t xml:space="preserve">11367 ZANARDI CT                                            </t>
  </si>
  <si>
    <t xml:space="preserve">11954 MANNINGS PASS                                         </t>
  </si>
  <si>
    <t xml:space="preserve">11466 MONTOYA DR                                            </t>
  </si>
  <si>
    <t xml:space="preserve">11694 BENNETWOOD PL                                         </t>
  </si>
  <si>
    <t xml:space="preserve">1537 S 1200 E                                               </t>
  </si>
  <si>
    <t xml:space="preserve">3664 ABNEY POINT DR                                         </t>
  </si>
  <si>
    <t xml:space="preserve">11433 MONTOYA DR                                            </t>
  </si>
  <si>
    <t xml:space="preserve">3664 ABNEY HIGHLAND DR                                      </t>
  </si>
  <si>
    <t xml:space="preserve">11424 MONTOYA DR                                            </t>
  </si>
  <si>
    <t xml:space="preserve">11946 MANNINGS PASS                                         </t>
  </si>
  <si>
    <t xml:space="preserve">3692 ABNEY POINT DR                                         </t>
  </si>
  <si>
    <t xml:space="preserve">11475 MONTOYA DR                                            </t>
  </si>
  <si>
    <t xml:space="preserve">3927 WESTON POINTE DR 2305                                  </t>
  </si>
  <si>
    <t xml:space="preserve">4019 MUCH MARCLE DR 1503                                    </t>
  </si>
  <si>
    <t xml:space="preserve">4525 WINDCHASE CIRCLE                                       </t>
  </si>
  <si>
    <t xml:space="preserve">11947 EAGLERUN WAY                                          </t>
  </si>
  <si>
    <t xml:space="preserve">3836 Verdure Ln                                             </t>
  </si>
  <si>
    <t xml:space="preserve">12320 WEST RD                                               </t>
  </si>
  <si>
    <t xml:space="preserve">4512 WATERCHASE COURT                                       </t>
  </si>
  <si>
    <t xml:space="preserve">11940 MANNINGS PASS                                         </t>
  </si>
  <si>
    <t xml:space="preserve">11406 ZANARDI CT                                            </t>
  </si>
  <si>
    <t xml:space="preserve">4104 MUCH MARCLE DR                                         </t>
  </si>
  <si>
    <t xml:space="preserve">3646 ABNEY HIGHLAND DR                                      </t>
  </si>
  <si>
    <t xml:space="preserve">3977 ELDOR FLOWER DR                                        </t>
  </si>
  <si>
    <t xml:space="preserve">3972 MUCH MARCLE DR 1403                                    </t>
  </si>
  <si>
    <t xml:space="preserve">11364 ZANARDI CT                                            </t>
  </si>
  <si>
    <t xml:space="preserve">4513 COOL SPRINGS CT                                        </t>
  </si>
  <si>
    <t xml:space="preserve">4517 WINDCHASE CIR                                          </t>
  </si>
  <si>
    <t xml:space="preserve">3953 ANDRETTI DR                                            </t>
  </si>
  <si>
    <t xml:space="preserve">11955 EAGLERUN WAY                                          </t>
  </si>
  <si>
    <t xml:space="preserve">11954 EAGLERUN WAY                                          </t>
  </si>
  <si>
    <t xml:space="preserve">11966 EAGLERUN WAY                                          </t>
  </si>
  <si>
    <t xml:space="preserve">4525 WINDCHASE CIR                                          </t>
  </si>
  <si>
    <t xml:space="preserve">4512 WATERCHASE CT                                          </t>
  </si>
  <si>
    <t xml:space="preserve">11915 MANNINGS PASS                                         </t>
  </si>
  <si>
    <t xml:space="preserve">3785 ABNEY POINT DR                                         </t>
  </si>
  <si>
    <t xml:space="preserve">817 EAGLEWOOD DR                                            </t>
  </si>
  <si>
    <t xml:space="preserve">11588 WEEPING WILLOW DR                                     </t>
  </si>
  <si>
    <t xml:space="preserve">1495 VILLAGE WALK DR                                        </t>
  </si>
  <si>
    <t xml:space="preserve">6208 EAGLE LAKE DR                                          </t>
  </si>
  <si>
    <t xml:space="preserve">1878 CORNICHE DR                                            </t>
  </si>
  <si>
    <t xml:space="preserve">9356 DEER RIDGE DR                                          </t>
  </si>
  <si>
    <t xml:space="preserve">6639 REGENTS PARK DR                                        </t>
  </si>
  <si>
    <t xml:space="preserve">862 FRANKLIN TRACE                                          </t>
  </si>
  <si>
    <t xml:space="preserve">7822 HEDGEHOP DR                                            </t>
  </si>
  <si>
    <t xml:space="preserve">1555 W OAK ST                                               </t>
  </si>
  <si>
    <t xml:space="preserve">670 MULBERRY ST                                             </t>
  </si>
  <si>
    <t xml:space="preserve">6736 W STONEGATE DR                                         </t>
  </si>
  <si>
    <t xml:space="preserve">515 ZION LN                                                 </t>
  </si>
  <si>
    <t xml:space="preserve">11491 GOLDEN WILLOW DRIVE                                   </t>
  </si>
  <si>
    <t xml:space="preserve">535 ZION LN                                                 </t>
  </si>
  <si>
    <t xml:space="preserve">8909 WINDPOINTE PASS                                        </t>
  </si>
  <si>
    <t xml:space="preserve">4574 BAYBERRY LN                                            </t>
  </si>
  <si>
    <t xml:space="preserve">6826 WINDEMERE DR                                           </t>
  </si>
  <si>
    <t xml:space="preserve">11500 GOLDEN WILLOW COURT                                   </t>
  </si>
  <si>
    <t xml:space="preserve">11511 GOLDEN WILLOW COURT                                   </t>
  </si>
  <si>
    <t xml:space="preserve">9688 AUTUMN WAY                                             </t>
  </si>
  <si>
    <t xml:space="preserve">11519 GOLDEN WILLOW COURT                                   </t>
  </si>
  <si>
    <t xml:space="preserve">666 SPRING HILLS DR                                         </t>
  </si>
  <si>
    <t xml:space="preserve">4777 PEBBLEPOINTE PASS                                      </t>
  </si>
  <si>
    <t xml:space="preserve">11682 ARBORHILL DR                                          </t>
  </si>
  <si>
    <t xml:space="preserve">2699 E HIGH GROVE CIRCLE                                    </t>
  </si>
  <si>
    <t xml:space="preserve">6726 DORCHESTER DR                                          </t>
  </si>
  <si>
    <t xml:space="preserve">2712 BENMORE COURT                                          </t>
  </si>
  <si>
    <t xml:space="preserve">9804 EQUESTRIAN WAY                                         </t>
  </si>
  <si>
    <t xml:space="preserve">3835 STONINGTON PLACE                                       </t>
  </si>
  <si>
    <t xml:space="preserve">30 N 6TH ST                                                 </t>
  </si>
  <si>
    <t xml:space="preserve">3262 AUTUMN ASH COURT                                       </t>
  </si>
  <si>
    <t xml:space="preserve">3227 PURPLE ASH DRIVE                                       </t>
  </si>
  <si>
    <t xml:space="preserve">11510 WILLOW BEND DRIVE                                     </t>
  </si>
  <si>
    <t xml:space="preserve">11090 BRENTWOOD AVE                                         </t>
  </si>
  <si>
    <t xml:space="preserve">205 MANCHESTER DR                                           </t>
  </si>
  <si>
    <t xml:space="preserve">3278 CIMMARON ASH CT                                        </t>
  </si>
  <si>
    <t xml:space="preserve">11582 BENT TREE CT                                          </t>
  </si>
  <si>
    <t xml:space="preserve">11561 BENT TREE CT                                          </t>
  </si>
  <si>
    <t xml:space="preserve">11550 BENT TREE CT                                          </t>
  </si>
  <si>
    <t xml:space="preserve">3232 CIMMARON ASH DR                                        </t>
  </si>
  <si>
    <t xml:space="preserve">2504 BROOKHAVEN COURT                                       </t>
  </si>
  <si>
    <t xml:space="preserve">6771 BERKLEY COURT                                          </t>
  </si>
  <si>
    <t xml:space="preserve">6743 BERKLEY COURT                                          </t>
  </si>
  <si>
    <t xml:space="preserve">2716 STILL CREEK DR                                         </t>
  </si>
  <si>
    <t xml:space="preserve">11557 WILLOW BEND DRIVE                                     </t>
  </si>
  <si>
    <t xml:space="preserve">1665 VILLAGE WALK DR                                        </t>
  </si>
  <si>
    <t xml:space="preserve">2415 S 875 E                                                </t>
  </si>
  <si>
    <t xml:space="preserve">11915 RILEY DR                                              </t>
  </si>
  <si>
    <t xml:space="preserve">7727 EAGLE CRESCENT DRIVE                                   </t>
  </si>
  <si>
    <t xml:space="preserve">11140 Fontaine Way                                          </t>
  </si>
  <si>
    <t xml:space="preserve">8825 SUGAR CAY COURT                                        </t>
  </si>
  <si>
    <t xml:space="preserve">7822 RINGTAIL CIRCLE                                        </t>
  </si>
  <si>
    <t xml:space="preserve">6159 EAGLE LAKE DR                                          </t>
  </si>
  <si>
    <t xml:space="preserve">7828 GRAY EAGLE DRIVE                                       </t>
  </si>
  <si>
    <t xml:space="preserve">9226 TUNDRA DR                                              </t>
  </si>
  <si>
    <t xml:space="preserve">3886 ROCK BRIDGE DR                                         </t>
  </si>
  <si>
    <t xml:space="preserve">7464 FOX HOLLOW RIDGE                                       </t>
  </si>
  <si>
    <t xml:space="preserve">6167 EAGLE LAKE DR                                          </t>
  </si>
  <si>
    <t xml:space="preserve">3099 HUDDERSFIELD LN                                        </t>
  </si>
  <si>
    <t xml:space="preserve">1526 ROANOKE DR                                             </t>
  </si>
  <si>
    <t xml:space="preserve">7080 W 96TH ST                                              </t>
  </si>
  <si>
    <t xml:space="preserve">11544 WILLOW SPRINGS DRIVE                                  </t>
  </si>
  <si>
    <t xml:space="preserve">3231 WILLOW BEND TRAIL                                      </t>
  </si>
  <si>
    <t xml:space="preserve">1667 S 1100 E                                               </t>
  </si>
  <si>
    <t xml:space="preserve">215 SHERWOOD CT                                             </t>
  </si>
  <si>
    <t xml:space="preserve">11531 WILLOW BEND DRIVE                                     </t>
  </si>
  <si>
    <t xml:space="preserve">6745 Chapel Crossing                                        </t>
  </si>
  <si>
    <t xml:space="preserve">4667 AUSTIN TRC                                             </t>
  </si>
  <si>
    <t xml:space="preserve">820 SUGARBUSH RIDGE                                         </t>
  </si>
  <si>
    <t xml:space="preserve">4881 S COBBLESTONE DR                                       </t>
  </si>
  <si>
    <t xml:space="preserve">6828 W STONEGATE DR                                         </t>
  </si>
  <si>
    <t xml:space="preserve">4841 COTTONWOOD DR                                          </t>
  </si>
  <si>
    <t xml:space="preserve">7663 CARRIAGE HOUSE WAY                                     </t>
  </si>
  <si>
    <t xml:space="preserve">4882 AUSTIN TRC                                             </t>
  </si>
  <si>
    <t xml:space="preserve">8855 STONEWICK WAY                                          </t>
  </si>
  <si>
    <t xml:space="preserve">535 EAGLE VIEW CT                                           </t>
  </si>
  <si>
    <t xml:space="preserve">185 S 6TH ST                                                </t>
  </si>
  <si>
    <t xml:space="preserve">10183 FOX TRACE                                             </t>
  </si>
  <si>
    <t xml:space="preserve">7772 BLUE JAY WAY                                           </t>
  </si>
  <si>
    <t xml:space="preserve">7806 HEDGEHOP DR                                            </t>
  </si>
  <si>
    <t xml:space="preserve">1300 WOOD VALLEY CT                                         </t>
  </si>
  <si>
    <t xml:space="preserve">228 MANCHESTER DR                                           </t>
  </si>
  <si>
    <t xml:space="preserve">675 ACADEMY DR                                              </t>
  </si>
  <si>
    <t xml:space="preserve">9102 IRIS LANE                                              </t>
  </si>
  <si>
    <t xml:space="preserve">1070 PARK PL                                                </t>
  </si>
  <si>
    <t xml:space="preserve">4685 PEBBLEPOINTE PASS                                      </t>
  </si>
  <si>
    <t xml:space="preserve">240 MANCHESTER DR                                           </t>
  </si>
  <si>
    <t xml:space="preserve">9916 HUNT CLUB RD                                           </t>
  </si>
  <si>
    <t xml:space="preserve">7601 BLACKSTONE COURT                                       </t>
  </si>
  <si>
    <t xml:space="preserve">11546 WEEPING WILLOW DR                                     </t>
  </si>
  <si>
    <t xml:space="preserve">641 LAKE VIEW DR                                            </t>
  </si>
  <si>
    <t xml:space="preserve">9302 IRISHMANS RUN LN                                       </t>
  </si>
  <si>
    <t xml:space="preserve">4954 WILLOW RIDGE CT                                        </t>
  </si>
  <si>
    <t xml:space="preserve">7736 EAGLE POINT CIRCLE                                     </t>
  </si>
  <si>
    <t xml:space="preserve">7734 IMPERIAL EAGLE DRIVE                                   </t>
  </si>
  <si>
    <t xml:space="preserve">520 W SYCAMORE ST                                           </t>
  </si>
  <si>
    <t xml:space="preserve">6124 EAGLES NEST BLVD                                       </t>
  </si>
  <si>
    <t xml:space="preserve">11630 WEEPING WILLOW CT                                     </t>
  </si>
  <si>
    <t xml:space="preserve">11625 WILLOW SPRINGS DRIVE                                  </t>
  </si>
  <si>
    <t xml:space="preserve">4381 WEATHER STONE CROSSING                                 </t>
  </si>
  <si>
    <t xml:space="preserve">6107 Golden Eagle Dr                                        </t>
  </si>
  <si>
    <t xml:space="preserve">6721 REGENTS PARK DR                                        </t>
  </si>
  <si>
    <t xml:space="preserve">1674 CATALINA WAY                                           </t>
  </si>
  <si>
    <t xml:space="preserve">40 WILLIAMSBURG CT                                          </t>
  </si>
  <si>
    <t xml:space="preserve">11460 VALLEY MEADOW DR                                      </t>
  </si>
  <si>
    <t xml:space="preserve">3251 WILDLIFE TRAIL                                         </t>
  </si>
  <si>
    <t xml:space="preserve">8875 SUGAR CAY COURT                                        </t>
  </si>
  <si>
    <t xml:space="preserve">6053 CHESTNUT EAGLE DR                                      </t>
  </si>
  <si>
    <t xml:space="preserve">6758 Chapel Crossing                                        </t>
  </si>
  <si>
    <t xml:space="preserve">6530 BRIARWOOD PL                                           </t>
  </si>
  <si>
    <t xml:space="preserve">11514 WILLOW BEND DRIVE                                     </t>
  </si>
  <si>
    <t xml:space="preserve">3228 WILDLIFE TRAIL                                         </t>
  </si>
  <si>
    <t xml:space="preserve">7732 IMPERIAL EAGLE DRIVE                                   </t>
  </si>
  <si>
    <t xml:space="preserve">8803 W COBBLESTONE DR                                       </t>
  </si>
  <si>
    <t xml:space="preserve">2501 BROOKHAVEN COURT                                       </t>
  </si>
  <si>
    <t xml:space="preserve">7830 RINGTAIL CIRCLE                                        </t>
  </si>
  <si>
    <t xml:space="preserve">7778 BLUE JAY WAY                                           </t>
  </si>
  <si>
    <t xml:space="preserve">8715 E SR 334                                               </t>
  </si>
  <si>
    <t xml:space="preserve">9135 TIMBERWOLF LN                                          </t>
  </si>
  <si>
    <t xml:space="preserve">7723 EAGLE CRESCENT DRIVE                                   </t>
  </si>
  <si>
    <t xml:space="preserve">3255 AUTUMN ASH COURT                                       </t>
  </si>
  <si>
    <t xml:space="preserve">11483 GOLDEN WILLOW DRIVE                                   </t>
  </si>
  <si>
    <t xml:space="preserve">7721 EAGLE CRESCENT DRIVE                                   </t>
  </si>
  <si>
    <t xml:space="preserve">2713 BENMORE COURT                                          </t>
  </si>
  <si>
    <t xml:space="preserve">11875 E 200 S                                               </t>
  </si>
  <si>
    <t xml:space="preserve">8150 E 250 S                                                </t>
  </si>
  <si>
    <t xml:space="preserve">9560 E 600 S                                                </t>
  </si>
  <si>
    <t xml:space="preserve">6746 DORCHESTER DR                                          </t>
  </si>
  <si>
    <t xml:space="preserve">9386 GREENTHREAD LN                                         </t>
  </si>
  <si>
    <t xml:space="preserve">85 VILLAGE PL                                               </t>
  </si>
  <si>
    <t xml:space="preserve">2837 WOLVERINE WAY                                          </t>
  </si>
  <si>
    <t xml:space="preserve">9399 IRISHMANS RUN LN                                       </t>
  </si>
  <si>
    <t xml:space="preserve">3090 S 975 E                                                </t>
  </si>
  <si>
    <t xml:space="preserve">1255 GOVERNORS LN                                           </t>
  </si>
  <si>
    <t xml:space="preserve">7733 CHESTNUT EAGLE CT                                      </t>
  </si>
  <si>
    <t xml:space="preserve">11525 GOLDEN WILLOW DRIVE                                   </t>
  </si>
  <si>
    <t xml:space="preserve">775 ROUND CT                                                </t>
  </si>
  <si>
    <t xml:space="preserve">3257 CIMMARON ASH DR                                        </t>
  </si>
  <si>
    <t xml:space="preserve">9798 EQUESTRIAN WAY                                         </t>
  </si>
  <si>
    <t xml:space="preserve">8990 SNOWBERRY CT                                           </t>
  </si>
  <si>
    <t xml:space="preserve">10665 E SR 32                                               </t>
  </si>
  <si>
    <t xml:space="preserve">5525 S 950 E                                                </t>
  </si>
  <si>
    <t xml:space="preserve">11624 WILLOW SPRINGS DRIVE                                  </t>
  </si>
  <si>
    <t xml:space="preserve">10087 WILDWOOD DR                                           </t>
  </si>
  <si>
    <t xml:space="preserve">2714 E HIGH GROVE CIRCLE                                    </t>
  </si>
  <si>
    <t xml:space="preserve">65 DOMINION DR                                              </t>
  </si>
  <si>
    <t xml:space="preserve">4277 HONEYSUCKLE LN                                         </t>
  </si>
  <si>
    <t xml:space="preserve">275 N MAPLE ST                                              </t>
  </si>
  <si>
    <t xml:space="preserve">6180 RINGTAIL CIRCLE                                        </t>
  </si>
  <si>
    <t xml:space="preserve">7826 GRAY EAGLE DRIVE                                       </t>
  </si>
  <si>
    <t xml:space="preserve">7823 RINGTAIL CIRCLE                                        </t>
  </si>
  <si>
    <t xml:space="preserve">2080 MULSANNE DR                                            </t>
  </si>
  <si>
    <t xml:space="preserve">7825 GRAY EAGLE DRIVE                                       </t>
  </si>
  <si>
    <t xml:space="preserve">7825 RINGTAIL CIRCLE                                        </t>
  </si>
  <si>
    <t xml:space="preserve">7824 GRAY EAGLE DRIVE                                       </t>
  </si>
  <si>
    <t xml:space="preserve">8834 AMBER STONE CT                                         </t>
  </si>
  <si>
    <t xml:space="preserve">8732 WINDPOINTE PASS                                        </t>
  </si>
  <si>
    <t xml:space="preserve">630 SUGARBUSH DR                                            </t>
  </si>
  <si>
    <t xml:space="preserve">5001 SOMERSET LN                                            </t>
  </si>
  <si>
    <t xml:space="preserve">6157 EAGLE LAKE DR                                          </t>
  </si>
  <si>
    <t xml:space="preserve">3206 WILDLIFE TRAIL                                         </t>
  </si>
  <si>
    <t xml:space="preserve">7831 GRAY EAGLE DRIVE                                       </t>
  </si>
  <si>
    <t xml:space="preserve">6820 BERKLEY COURT                                          </t>
  </si>
  <si>
    <t xml:space="preserve">7720 S 775 E                                                </t>
  </si>
  <si>
    <t xml:space="preserve">114 DOMINION DR                                             </t>
  </si>
  <si>
    <t xml:space="preserve">7599 W STONEGATE DR                                         </t>
  </si>
  <si>
    <t xml:space="preserve">1206 WINTERWOOD CT                                          </t>
  </si>
  <si>
    <t xml:space="preserve">8900 SUGAR CAY COURT                                        </t>
  </si>
  <si>
    <t xml:space="preserve">1292 HUNTINGTON WOODS RD                                    </t>
  </si>
  <si>
    <t xml:space="preserve">905 W OAK ST                                                </t>
  </si>
  <si>
    <t xml:space="preserve">4220 FIELD MASTER DR                                        </t>
  </si>
  <si>
    <t xml:space="preserve">6422 BRADSHIRE CT                                           </t>
  </si>
  <si>
    <t xml:space="preserve">7638 Beekman Terrace                                        </t>
  </si>
  <si>
    <t xml:space="preserve">9389 TIMBERWOLF LN                                          </t>
  </si>
  <si>
    <t xml:space="preserve">11645 WEEPING WILLOW CT                                     </t>
  </si>
  <si>
    <t xml:space="preserve">580 BECKER CT                                               </t>
  </si>
  <si>
    <t xml:space="preserve">11715 ANTON DR                                              </t>
  </si>
  <si>
    <t xml:space="preserve">4209 GREENTHREAD DR                                         </t>
  </si>
  <si>
    <t xml:space="preserve">4910 WILLOW RD                                              </t>
  </si>
  <si>
    <t xml:space="preserve">6169 EAGLE LAKE DR                                          </t>
  </si>
  <si>
    <t xml:space="preserve">3355 S 800 E                                                </t>
  </si>
  <si>
    <t xml:space="preserve">3945 STONINGTON PLACE                                       </t>
  </si>
  <si>
    <t xml:space="preserve">2534 S 875 E                                                </t>
  </si>
  <si>
    <t xml:space="preserve">9085 STONINGTON PLACE                                       </t>
  </si>
  <si>
    <t xml:space="preserve">8225 E SR 334                                               </t>
  </si>
  <si>
    <t xml:space="preserve">9180 KEYSTONE COURT                                         </t>
  </si>
  <si>
    <t xml:space="preserve">11521 WOOD HOLLOW TRAIL                                     </t>
  </si>
  <si>
    <t xml:space="preserve">1222 HUNTINGTON WOODS RD                                    </t>
  </si>
  <si>
    <t xml:space="preserve">1175 PRINCETON PL                                           </t>
  </si>
  <si>
    <t xml:space="preserve">2980 STONE CREEK DR                                         </t>
  </si>
  <si>
    <t xml:space="preserve">9630 E 600 S                                                </t>
  </si>
  <si>
    <t xml:space="preserve">7820 HEDGEHOP DR                                            </t>
  </si>
  <si>
    <t xml:space="preserve">8832 HEATHERSTONE PLACE                                     </t>
  </si>
  <si>
    <t xml:space="preserve">6500 MONTANA SPRINGS DR                                     </t>
  </si>
  <si>
    <t xml:space="preserve">4311 BRITTANY DR                                            </t>
  </si>
  <si>
    <t xml:space="preserve">6547 BRIARWOOD PL                                           </t>
  </si>
  <si>
    <t xml:space="preserve">1492 WATERFORD DR                                           </t>
  </si>
  <si>
    <t xml:space="preserve">2970 S 1200 E                                               </t>
  </si>
  <si>
    <t xml:space="preserve">11900 KELSO DR                                              </t>
  </si>
  <si>
    <t xml:space="preserve">1095 WILLIAMSBURG LN                                        </t>
  </si>
  <si>
    <t xml:space="preserve">635 TERRACE DR                                              </t>
  </si>
  <si>
    <t xml:space="preserve">233 MANCHESTER DR                                           </t>
  </si>
  <si>
    <t xml:space="preserve">953 STARKEY RD                                              </t>
  </si>
  <si>
    <t xml:space="preserve">6732 E STONEGATE DR                                         </t>
  </si>
  <si>
    <t xml:space="preserve">212 MANCHESTER DR                                           </t>
  </si>
  <si>
    <t xml:space="preserve">7755 E 300 S                                                </t>
  </si>
  <si>
    <t xml:space="preserve">9978 IRISHMANS RUN LN                                       </t>
  </si>
  <si>
    <t xml:space="preserve">3256 CIMMARON ASH DR                                        </t>
  </si>
  <si>
    <t xml:space="preserve">4766 AUSTIN TRC                                             </t>
  </si>
  <si>
    <t xml:space="preserve">657 SILVER WRAITH CT                                        </t>
  </si>
  <si>
    <t xml:space="preserve">4260 FIELD MASTER DR                                        </t>
  </si>
  <si>
    <t xml:space="preserve">4282 RIVERBIRCH RUN                                         </t>
  </si>
  <si>
    <t xml:space="preserve">7775 Blue Jay Way                                           </t>
  </si>
  <si>
    <t xml:space="preserve">4140 FIELD MASTER DR                                        </t>
  </si>
  <si>
    <t xml:space="preserve">845 W OAK ST                                                </t>
  </si>
  <si>
    <t xml:space="preserve">8885 WINDPOINTE PASS                                        </t>
  </si>
  <si>
    <t xml:space="preserve">7804 SEA EAGLE CIRCLE                                       </t>
  </si>
  <si>
    <t xml:space="preserve">3225 AUTUMN ASH DRIVE                                       </t>
  </si>
  <si>
    <t xml:space="preserve">9210 STONINGTON PLACE                                       </t>
  </si>
  <si>
    <t xml:space="preserve">6202 EAGLE LAKE DR                                          </t>
  </si>
  <si>
    <t xml:space="preserve">1252 HUNTINGTON WOODS RD                                    </t>
  </si>
  <si>
    <t xml:space="preserve">7836 RINGTAIL CIRCLE                                        </t>
  </si>
  <si>
    <t xml:space="preserve">2518 FAWN BLUFF CT                                          </t>
  </si>
  <si>
    <t xml:space="preserve">9275 TUNDRA DR                                              </t>
  </si>
  <si>
    <t xml:space="preserve">11516 GOLDEN WILLOW DRIVE                                   </t>
  </si>
  <si>
    <t xml:space="preserve">6849 WOODHAVEN PLACE                                        </t>
  </si>
  <si>
    <t xml:space="preserve">9213 BROOKSTONE PLACE                                       </t>
  </si>
  <si>
    <t xml:space="preserve">9054 PEBBLEPOINTE CIR                                       </t>
  </si>
  <si>
    <t xml:space="preserve">7823 GRAY EAGLE DRIVE                                       </t>
  </si>
  <si>
    <t xml:space="preserve">3532 OLD QUARRY DRIVE                                       </t>
  </si>
  <si>
    <t xml:space="preserve">3565 OLD QUARRY DRIVE                                       </t>
  </si>
  <si>
    <t xml:space="preserve">9215 KEYSTONE COURT                                         </t>
  </si>
  <si>
    <t xml:space="preserve">440 MULBERRY ST                                             </t>
  </si>
  <si>
    <t xml:space="preserve">2830 E HIGH GROVE CIRCLE                                    </t>
  </si>
  <si>
    <t xml:space="preserve">1920 MULSANNE DR                                            </t>
  </si>
  <si>
    <t xml:space="preserve">9340 COBBLESTONE CT                                         </t>
  </si>
  <si>
    <t xml:space="preserve">4281 HONEYSUCKLE LN                                         </t>
  </si>
  <si>
    <t xml:space="preserve">1446 RICHMOND DR                                            </t>
  </si>
  <si>
    <t xml:space="preserve">8832 WINDPOINTE PASS                                        </t>
  </si>
  <si>
    <t xml:space="preserve">4240 FIELD MASTER DR                                        </t>
  </si>
  <si>
    <t xml:space="preserve">170 MAXWELL CT                                              </t>
  </si>
  <si>
    <t xml:space="preserve">80 N THIRD ST                                               </t>
  </si>
  <si>
    <t xml:space="preserve">7722 EAGLE CRESCENT DRIVE                                   </t>
  </si>
  <si>
    <t xml:space="preserve">6598 WESTMINSTER DR                                         </t>
  </si>
  <si>
    <t xml:space="preserve">3219 AUTUMN ASH DRIVE                                       </t>
  </si>
  <si>
    <t xml:space="preserve">9838 BARTH DR                                               </t>
  </si>
  <si>
    <t xml:space="preserve">4962 PEBBLEPOINTE PASS                                      </t>
  </si>
  <si>
    <t xml:space="preserve">330 S MAIN ST                                               </t>
  </si>
  <si>
    <t xml:space="preserve">6070 CHESTNUT EAGLE DR                                      </t>
  </si>
  <si>
    <t xml:space="preserve">7740 IMPERIAL EAGLE DRIVE                                   </t>
  </si>
  <si>
    <t xml:space="preserve">11503 WILDLIFE CT                                           </t>
  </si>
  <si>
    <t xml:space="preserve">11517 WILLOW BEND DRIVE                                     </t>
  </si>
  <si>
    <t xml:space="preserve">3271 WILDLIFE TRAIL                                         </t>
  </si>
  <si>
    <t xml:space="preserve">573 MEADOW LN                                               </t>
  </si>
  <si>
    <t xml:space="preserve">2977 STONE CREEK DR                                         </t>
  </si>
  <si>
    <t xml:space="preserve">9684 AUTUMN WAY                                             </t>
  </si>
  <si>
    <t xml:space="preserve">260 N THIRD ST                                              </t>
  </si>
  <si>
    <t xml:space="preserve">1315 WOOD VALLEY CT                                         </t>
  </si>
  <si>
    <t xml:space="preserve">11561 WEEPING WILLOW DR                                     </t>
  </si>
  <si>
    <t xml:space="preserve">4291 REDWOOD CT                                             </t>
  </si>
  <si>
    <t xml:space="preserve">11320 ABERCAIRN CT                                          </t>
  </si>
  <si>
    <t xml:space="preserve">11526 WILLOW RIDGE DR                                       </t>
  </si>
  <si>
    <t xml:space="preserve">7803 PARKDALE DR                                            </t>
  </si>
  <si>
    <t xml:space="preserve">6879 OLD HUNT CLUB RD                                       </t>
  </si>
  <si>
    <t xml:space="preserve">4257 GREENTHREAD DR                                         </t>
  </si>
  <si>
    <t xml:space="preserve">2995 Stone Creek Dr                                         </t>
  </si>
  <si>
    <t xml:space="preserve">9834 BUTTONDOWN LN                                          </t>
  </si>
  <si>
    <t xml:space="preserve">758 BLOOR WOODS CT                                          </t>
  </si>
  <si>
    <t xml:space="preserve">410 N MAPLE ST                                              </t>
  </si>
  <si>
    <t xml:space="preserve">7734 EAGLE POINT CIRCLE                                     </t>
  </si>
  <si>
    <t xml:space="preserve">6343 CENTRAL BLVD                                           </t>
  </si>
  <si>
    <t xml:space="preserve">3602 S 800 E                                                </t>
  </si>
  <si>
    <t xml:space="preserve">7832 GRAY EAGLE DRIVE                                       </t>
  </si>
  <si>
    <t xml:space="preserve">697 MORNINGSIDE CT                                          </t>
  </si>
  <si>
    <t xml:space="preserve">3216 S 975 E                                                </t>
  </si>
  <si>
    <t xml:space="preserve">6833 OLD HUNT CLUB RD                                       </t>
  </si>
  <si>
    <t xml:space="preserve">11558 RIDGE VALLEY CT                                       </t>
  </si>
  <si>
    <t xml:space="preserve">6687 BEEKMAN PLACE                                          </t>
  </si>
  <si>
    <t xml:space="preserve">9311 IRISHMANS RUN LN                                       </t>
  </si>
  <si>
    <t xml:space="preserve">7043 BEAUMONT CT                                            </t>
  </si>
  <si>
    <t xml:space="preserve">6734 DORCHESTER DR                                          </t>
  </si>
  <si>
    <t xml:space="preserve">3207 WILLOW BEND TRAIL                                      </t>
  </si>
  <si>
    <t xml:space="preserve">4071 WILD WOOD COURT                                        </t>
  </si>
  <si>
    <t xml:space="preserve">3850 STONINGTON PLACE                                       </t>
  </si>
  <si>
    <t xml:space="preserve">11475 GOLDEN WILLOW DRIVE                                   </t>
  </si>
  <si>
    <t xml:space="preserve">4932 WILLOW RIDGE CT                                        </t>
  </si>
  <si>
    <t xml:space="preserve">4468 THICKET TRC                                            </t>
  </si>
  <si>
    <t xml:space="preserve">3214 PURPLE ASH DRIVE                                       </t>
  </si>
  <si>
    <t xml:space="preserve">4727 ASHWOOD CT                                             </t>
  </si>
  <si>
    <t xml:space="preserve">4276 SEDGE CT                                               </t>
  </si>
  <si>
    <t xml:space="preserve">11521 GOLDEN WILLOW DRIVE                                   </t>
  </si>
  <si>
    <t xml:space="preserve">5121 S COBBLESTONE DR                                       </t>
  </si>
  <si>
    <t xml:space="preserve">135 N 9TH ST                                                </t>
  </si>
  <si>
    <t xml:space="preserve">6093 Mountain Hawk Dr                                       </t>
  </si>
  <si>
    <t xml:space="preserve">3530 LANNON CASTLE DRIVE                                    </t>
  </si>
  <si>
    <t xml:space="preserve">6199 EAGLE LAKE DR                                          </t>
  </si>
  <si>
    <t xml:space="preserve">7817 SEA EAGLE CIRCLE                                       </t>
  </si>
  <si>
    <t xml:space="preserve">11547 INDIAN HILL WAY                                       </t>
  </si>
  <si>
    <t xml:space="preserve">7829 RINGTAIL CIRCLE                                        </t>
  </si>
  <si>
    <t xml:space="preserve">7826 RINGTAIL CIRCLE                                        </t>
  </si>
  <si>
    <t xml:space="preserve">7822 GRAY EAGLE DRIVE                                       </t>
  </si>
  <si>
    <t xml:space="preserve">7830 GRAY EAGLE DRIVE                                       </t>
  </si>
  <si>
    <t xml:space="preserve">7827 GRAY EAGLE DRIVE                                       </t>
  </si>
  <si>
    <t xml:space="preserve">205 N MAIN ST                                               </t>
  </si>
  <si>
    <t xml:space="preserve">6161 EAGLE LAKE DR                                          </t>
  </si>
  <si>
    <t xml:space="preserve">980 TILLSON DR                                              </t>
  </si>
  <si>
    <t xml:space="preserve">9330 TIMBERWOLF LN                                          </t>
  </si>
  <si>
    <t xml:space="preserve">9590 E 600 S                                                </t>
  </si>
  <si>
    <t xml:space="preserve">12056 SANCTUARY BLVD                                        </t>
  </si>
  <si>
    <t xml:space="preserve">2517 WOOD HOLLOW TRAIL                                      </t>
  </si>
  <si>
    <t xml:space="preserve">10 CATALINA CIR                                             </t>
  </si>
  <si>
    <t xml:space="preserve">1935 MULSANNE DR                                            </t>
  </si>
  <si>
    <t xml:space="preserve">8715 WINDPOINTE PASS                                        </t>
  </si>
  <si>
    <t xml:space="preserve">6815 WOODHAVEN PLACE                                        </t>
  </si>
  <si>
    <t xml:space="preserve">960 W PINE ST                                               </t>
  </si>
  <si>
    <t xml:space="preserve">724 BLOOR WOODS CT                                          </t>
  </si>
  <si>
    <t xml:space="preserve">490 BENDERFIELD DR                                          </t>
  </si>
  <si>
    <t xml:space="preserve">11921 RILEY DR                                              </t>
  </si>
  <si>
    <t xml:space="preserve">1615 WALDEN CT                                              </t>
  </si>
  <si>
    <t xml:space="preserve">4560 WOODS EDGE DR                                          </t>
  </si>
  <si>
    <t xml:space="preserve">8892 WINDPOINTE PASS                                        </t>
  </si>
  <si>
    <t xml:space="preserve">8255 E 500 S                                                </t>
  </si>
  <si>
    <t xml:space="preserve">3236 PURPLE ASH DRIVE                                       </t>
  </si>
  <si>
    <t xml:space="preserve">3245 PURPLE ASH DRIVE                                       </t>
  </si>
  <si>
    <t xml:space="preserve">4171 HUNTSMAN DR                                            </t>
  </si>
  <si>
    <t xml:space="preserve">6037 CHESTNUT EAGLE DR                                      </t>
  </si>
  <si>
    <t xml:space="preserve">7728 Imperial Eagle Drive                                   </t>
  </si>
  <si>
    <t xml:space="preserve">7826 HEDGEHOP DR                                            </t>
  </si>
  <si>
    <t xml:space="preserve">4308 SEDGE CT                                               </t>
  </si>
  <si>
    <t xml:space="preserve">3781 HEARTHSTONE DR                                         </t>
  </si>
  <si>
    <t xml:space="preserve">1005 STARKEY RD                                             </t>
  </si>
  <si>
    <t xml:space="preserve">2517 BOYLSTON CT                                            </t>
  </si>
  <si>
    <t xml:space="preserve">1673 CATALINA WAY                                           </t>
  </si>
  <si>
    <t xml:space="preserve">11620 WILLOW SPRINGS DRIVE                                  </t>
  </si>
  <si>
    <t xml:space="preserve">1328 SULLIVANS RIDGE                                        </t>
  </si>
  <si>
    <t xml:space="preserve">7725 EAGLE POINT CIRCLE                                     </t>
  </si>
  <si>
    <t xml:space="preserve">8725 WINDPOINTE PASS                                        </t>
  </si>
  <si>
    <t xml:space="preserve">4525 S 975 E                                                </t>
  </si>
  <si>
    <t xml:space="preserve">4151 HUNTSMAN DR                                            </t>
  </si>
  <si>
    <t xml:space="preserve">3265 AUTUMN ASH COURT                                       </t>
  </si>
  <si>
    <t xml:space="preserve">7859 BLUE JAY WAY                                           </t>
  </si>
  <si>
    <t xml:space="preserve">11547 BUCKSKIN DR                                           </t>
  </si>
  <si>
    <t xml:space="preserve">9070 PEBBLEPOINTE CIR                                       </t>
  </si>
  <si>
    <t xml:space="preserve">1278 SULLIVANS RIDGE                                        </t>
  </si>
  <si>
    <t xml:space="preserve">11549 WILLOW SPRINGS DRIVE                                  </t>
  </si>
  <si>
    <t xml:space="preserve">10007 LAKEWOOD DR                                           </t>
  </si>
  <si>
    <t xml:space="preserve">9212 KEYSTONE COURT                                         </t>
  </si>
  <si>
    <t xml:space="preserve">913 PARTRIDGE PL                                            </t>
  </si>
  <si>
    <t xml:space="preserve">6236 EAGLE LAKE DR                                          </t>
  </si>
  <si>
    <t xml:space="preserve">190 N MAIN ST                                               </t>
  </si>
  <si>
    <t xml:space="preserve">11926 KELSO DR                                              </t>
  </si>
  <si>
    <t xml:space="preserve">6337 S 800 E                                                </t>
  </si>
  <si>
    <t xml:space="preserve">8805 SANDSTONE PLACE                                        </t>
  </si>
  <si>
    <t xml:space="preserve">3005 S 875 E                                                </t>
  </si>
  <si>
    <t xml:space="preserve">8855 WINDPOINTE PASS                                        </t>
  </si>
  <si>
    <t xml:space="preserve">7645 E STONEGATE DR                                         </t>
  </si>
  <si>
    <t xml:space="preserve">8927 WINTERBERRY CT                                         </t>
  </si>
  <si>
    <t xml:space="preserve">8902 WINDPOINTE PASS                                        </t>
  </si>
  <si>
    <t xml:space="preserve">6574 BAINBRIDGE CIRCLE                                      </t>
  </si>
  <si>
    <t xml:space="preserve">6752 DORCHESTER DR                                          </t>
  </si>
  <si>
    <t xml:space="preserve">4241 HONEYSUCKLE LN                                         </t>
  </si>
  <si>
    <t xml:space="preserve">7822 WEDGETAIL DR                                           </t>
  </si>
  <si>
    <t xml:space="preserve">495 N MAPLE ST                                              </t>
  </si>
  <si>
    <t xml:space="preserve">10123 WILDWOOD DR                                           </t>
  </si>
  <si>
    <t xml:space="preserve">2514 WOOD HOLLOW TRAIL                                      </t>
  </si>
  <si>
    <t xml:space="preserve">4184 CREEKSIDE PASS                                         </t>
  </si>
  <si>
    <t xml:space="preserve">150 DOMINION DR                                             </t>
  </si>
  <si>
    <t xml:space="preserve">6043 CHESTNUT EAGLE DR                                      </t>
  </si>
  <si>
    <t xml:space="preserve">11910 KELSO DR                                              </t>
  </si>
  <si>
    <t xml:space="preserve">6391 BLACKSTONE DR                                          </t>
  </si>
  <si>
    <t xml:space="preserve">912 PARTRIDGE PL                                            </t>
  </si>
  <si>
    <t xml:space="preserve">6738 W STONEGATE DR                                         </t>
  </si>
  <si>
    <t xml:space="preserve">11591 WEEPING WILLOW CT                                     </t>
  </si>
  <si>
    <t xml:space="preserve">7645 Carriage House Way                                     </t>
  </si>
  <si>
    <t xml:space="preserve">3 WOODARD BLUFF                                             </t>
  </si>
  <si>
    <t xml:space="preserve">1433 CRICKLEWOOD WAY                                        </t>
  </si>
  <si>
    <t xml:space="preserve">1654 CATALINA WAY                                           </t>
  </si>
  <si>
    <t xml:space="preserve">4736 PEBBLEPOINTE PASS                                      </t>
  </si>
  <si>
    <t xml:space="preserve">11425 E 550 S                                               </t>
  </si>
  <si>
    <t xml:space="preserve">231 SADDLE BROOK CT                                         </t>
  </si>
  <si>
    <t xml:space="preserve">7662 CARRIAGE HOUSE WAY                                     </t>
  </si>
  <si>
    <t xml:space="preserve">11533 WOOD HOLLOW TRAIL                                     </t>
  </si>
  <si>
    <t xml:space="preserve">11523 WOOD HOLLOW TRAIL                                     </t>
  </si>
  <si>
    <t xml:space="preserve">495 ISENHOUR HILLS DR                                       </t>
  </si>
  <si>
    <t xml:space="preserve">6802 W 96TH ST                                              </t>
  </si>
  <si>
    <t xml:space="preserve">10465 FOX TRACE                                             </t>
  </si>
  <si>
    <t xml:space="preserve">2746 STILL CREEK DR                                         </t>
  </si>
  <si>
    <t xml:space="preserve">505 EAGLE VIEW CT                                           </t>
  </si>
  <si>
    <t xml:space="preserve">5112 TURKEYFOOT RD                                          </t>
  </si>
  <si>
    <t xml:space="preserve">7821 RINGTAIL CIRCLE                                        </t>
  </si>
  <si>
    <t xml:space="preserve">6661 BEEKMAN PLACE                                          </t>
  </si>
  <si>
    <t xml:space="preserve">8925 HEARTHSTONE DR                                         </t>
  </si>
  <si>
    <t xml:space="preserve">5031 PEBBLEPOINTE PASS                                      </t>
  </si>
  <si>
    <t xml:space="preserve">3560 OLD QUARRY DRIVE                                       </t>
  </si>
  <si>
    <t xml:space="preserve">3512 OLD QUARRY DRIVE                                       </t>
  </si>
  <si>
    <t xml:space="preserve">21 LOST RUN LANE                                            </t>
  </si>
  <si>
    <t xml:space="preserve">9203 KEYSTONE COURT                                         </t>
  </si>
  <si>
    <t xml:space="preserve">970 TILLSON DR                                              </t>
  </si>
  <si>
    <t xml:space="preserve">3650 OLD QUARRY DRIVE                                       </t>
  </si>
  <si>
    <t xml:space="preserve">4612 PEBBLEPOINTE PASS                                      </t>
  </si>
  <si>
    <t xml:space="preserve">175 N ELM ST                                                </t>
  </si>
  <si>
    <t xml:space="preserve">9257 ROCKY CAY CT                                           </t>
  </si>
  <si>
    <t xml:space="preserve">2970 S 1200 E (Est)                                         </t>
  </si>
  <si>
    <t xml:space="preserve">7823 EAGLES NEST BLVD                                       </t>
  </si>
  <si>
    <t xml:space="preserve">6126 GOLDEN EAGLE DR                                        </t>
  </si>
  <si>
    <t xml:space="preserve">575 S MAIN ST                                               </t>
  </si>
  <si>
    <t xml:space="preserve">10619 ZIONSVILLE RD - VACANT GROUND                         </t>
  </si>
  <si>
    <t xml:space="preserve">3650 S 800 E                                                </t>
  </si>
  <si>
    <t xml:space="preserve">6738 REGENTS PARK DRIVE                                     </t>
  </si>
  <si>
    <t xml:space="preserve">5521 TURKEYFOOT RD                                          </t>
  </si>
  <si>
    <t xml:space="preserve">580 W CEDAR ST                                              </t>
  </si>
  <si>
    <t xml:space="preserve">7590 BLACKSTONE COURT                                       </t>
  </si>
  <si>
    <t xml:space="preserve">11509 WILLOW BEND DRIVE                                     </t>
  </si>
  <si>
    <t xml:space="preserve">3244 SUNRISE CT                                             </t>
  </si>
  <si>
    <t xml:space="preserve">4360 CREEKSIDE PASS                                         </t>
  </si>
  <si>
    <t xml:space="preserve">4085 OAKLEAF DR                                             </t>
  </si>
  <si>
    <t xml:space="preserve">8870 SUGAR CAY COURT                                        </t>
  </si>
  <si>
    <t xml:space="preserve">4652 BRENTWOOD CT                                           </t>
  </si>
  <si>
    <t xml:space="preserve">60 BLACKSTONE PL                                            </t>
  </si>
  <si>
    <t xml:space="preserve">8810 E 200 S                                                </t>
  </si>
  <si>
    <t xml:space="preserve">10619 ZIONSVILLE RD                                         </t>
  </si>
  <si>
    <t xml:space="preserve">6837 WINDEMERE DR                                           </t>
  </si>
  <si>
    <t xml:space="preserve">6655 WESTMINSTER DR                                         </t>
  </si>
  <si>
    <t xml:space="preserve">535 W HAWTHORNE ST                                          </t>
  </si>
  <si>
    <t xml:space="preserve">6734 W STONEGATE DR                                         </t>
  </si>
  <si>
    <t xml:space="preserve">100 W PINE ST                                               </t>
  </si>
  <si>
    <t xml:space="preserve">11569 WEEPING WILLOW DR                                     </t>
  </si>
  <si>
    <t xml:space="preserve">3213 WILLOW BEND TRAIL                                      </t>
  </si>
  <si>
    <t xml:space="preserve">6393 BLACKSTONE DR                                          </t>
  </si>
  <si>
    <t xml:space="preserve">800 SUGARBUSH RIDGE                                         </t>
  </si>
  <si>
    <t xml:space="preserve">4752 MADRAS CT                                              </t>
  </si>
  <si>
    <t xml:space="preserve">51 CHESTNUT CT                                              </t>
  </si>
  <si>
    <t xml:space="preserve">8760 SANDSTONE PLACE                                        </t>
  </si>
  <si>
    <t xml:space="preserve">2050 MULSANNE DR                                            </t>
  </si>
  <si>
    <t xml:space="preserve">765 SUGARBUSH DR                                            </t>
  </si>
  <si>
    <t xml:space="preserve">8965 SPRING VIOLET PLACE                                    </t>
  </si>
  <si>
    <t xml:space="preserve">4964 S COBBLESTONE DR                                       </t>
  </si>
  <si>
    <t xml:space="preserve">6832 WINDEMERE DR                                           </t>
  </si>
  <si>
    <t xml:space="preserve">487 REDBUD LN                                               </t>
  </si>
  <si>
    <t xml:space="preserve">2715 BENMORE COURT                                          </t>
  </si>
  <si>
    <t xml:space="preserve">6754 Chapel Crossing                                        </t>
  </si>
  <si>
    <t xml:space="preserve">8610 E 250 S                                                </t>
  </si>
  <si>
    <t xml:space="preserve">6171 EAGLE LAKE DR                                          </t>
  </si>
  <si>
    <t xml:space="preserve">6746 Chapel Crossing                                        </t>
  </si>
  <si>
    <t xml:space="preserve">496 N MAPLE ST                                              </t>
  </si>
  <si>
    <t xml:space="preserve">15 CATALINA CIR                                             </t>
  </si>
  <si>
    <t xml:space="preserve">7380 ENGLISH WAY                                            </t>
  </si>
  <si>
    <t xml:space="preserve">8995 SHELBURNE WAY                                          </t>
  </si>
  <si>
    <t xml:space="preserve">4203 HONEYSUCKLE LN                                         </t>
  </si>
  <si>
    <t xml:space="preserve">3268 CIMMARON ASH CT                                        </t>
  </si>
  <si>
    <t xml:space="preserve">8742 WINDPOINTE PASS                                        </t>
  </si>
  <si>
    <t xml:space="preserve">180 N 9TH ST                                                </t>
  </si>
  <si>
    <t xml:space="preserve">707 ELM LN                                                  </t>
  </si>
  <si>
    <t xml:space="preserve">4560 WILLOW RD                                              </t>
  </si>
  <si>
    <t xml:space="preserve">6057 CHESTNUT EAGLE DR                                      </t>
  </si>
  <si>
    <t xml:space="preserve">95 E POPLAR ST                                              </t>
  </si>
  <si>
    <t xml:space="preserve">11333 Abercairn Ct                                          </t>
  </si>
  <si>
    <t xml:space="preserve">1850 S US 421                                               </t>
  </si>
  <si>
    <t xml:space="preserve">2812 W HIGH GROVE CIRCLE                                    </t>
  </si>
  <si>
    <t xml:space="preserve">562 MEADOW CT                                               </t>
  </si>
  <si>
    <t xml:space="preserve">11529 WOOD HOLLOW TRAIL                                     </t>
  </si>
  <si>
    <t xml:space="preserve">2503 BROOKHAVEN COURT                                       </t>
  </si>
  <si>
    <t xml:space="preserve">2513 WOOD HOLLOW TRAIL                                      </t>
  </si>
  <si>
    <t xml:space="preserve">1229 HUNTINGTON WOODS RD                                    </t>
  </si>
  <si>
    <t xml:space="preserve">8681 E 300 S                                                </t>
  </si>
  <si>
    <t xml:space="preserve">9180 HUNT CLUB RD                                           </t>
  </si>
  <si>
    <t xml:space="preserve">6201 S 950 E                                                </t>
  </si>
  <si>
    <t xml:space="preserve">526 NUTHATCH DR                                             </t>
  </si>
  <si>
    <t xml:space="preserve">6735 Chapel Crossing                                        </t>
  </si>
  <si>
    <t xml:space="preserve">509 WREN WAY                                                </t>
  </si>
  <si>
    <t xml:space="preserve">1604 CRICKLEWOOD WAY                                        </t>
  </si>
  <si>
    <t xml:space="preserve">8840 SUGAR CAY COURT                                        </t>
  </si>
  <si>
    <t xml:space="preserve">85 E POPLAR ST                                              </t>
  </si>
  <si>
    <t xml:space="preserve">483 DANNY RD                                                </t>
  </si>
  <si>
    <t xml:space="preserve">1715 CONTINENTAL DR                                         </t>
  </si>
  <si>
    <t xml:space="preserve">9906 E 200 S                                                </t>
  </si>
  <si>
    <t xml:space="preserve">3274 CIMMARON ASH CT                                        </t>
  </si>
  <si>
    <t xml:space="preserve">3219 CIMMARON ASH DR                                        </t>
  </si>
  <si>
    <t xml:space="preserve">6754 REGENTS PARK DR                                        </t>
  </si>
  <si>
    <t xml:space="preserve">8805 E 125 S                                                </t>
  </si>
  <si>
    <t xml:space="preserve">666 W POPLAR ST                                             </t>
  </si>
  <si>
    <t xml:space="preserve">4834 S COBBLESTONE DR                                       </t>
  </si>
  <si>
    <t xml:space="preserve">7626 Windsor Dr                                             </t>
  </si>
  <si>
    <t xml:space="preserve">710 SUGARBUSH RIDGE                                         </t>
  </si>
  <si>
    <t xml:space="preserve">7818 HEDGEHOP DR                                            </t>
  </si>
  <si>
    <t xml:space="preserve">3254 WILLOW BEND TRAIL                                      </t>
  </si>
  <si>
    <t xml:space="preserve">7843 BLUE JAY WAY                                           </t>
  </si>
  <si>
    <t xml:space="preserve">7828 RINGTAIL CIRCLE                                        </t>
  </si>
  <si>
    <t xml:space="preserve">7730 CHESTNUT EAGLE CT                                      </t>
  </si>
  <si>
    <t xml:space="preserve">9490 SHADOW ROCK CIRCLE                                     </t>
  </si>
  <si>
    <t xml:space="preserve">7636 WINDSOR DR                                             </t>
  </si>
  <si>
    <t xml:space="preserve">7720 EAGLE CRESCENT DRIVE                                   </t>
  </si>
  <si>
    <t xml:space="preserve">7730 EAGLE POINT CIRCLE                                     </t>
  </si>
  <si>
    <t xml:space="preserve">7717 EAGLE CRESCENT DRIVE                                   </t>
  </si>
  <si>
    <t xml:space="preserve">10890 BENNETT PKWY                                          </t>
  </si>
  <si>
    <t xml:space="preserve">10314 LAKEWOOD DR                                           </t>
  </si>
  <si>
    <t xml:space="preserve">6401 CONCORD DR                                             </t>
  </si>
  <si>
    <t xml:space="preserve">6450 BLACKSTONE DR                                          </t>
  </si>
  <si>
    <t xml:space="preserve">7718 EAGLE CRESCENT DRIVE                                   </t>
  </si>
  <si>
    <t xml:space="preserve">4281 GREENTHREAD DR                                         </t>
  </si>
  <si>
    <t xml:space="preserve">4231 FIRST FLIGHT CIR                                       </t>
  </si>
  <si>
    <t xml:space="preserve">7621 Bishops Green                                          </t>
  </si>
  <si>
    <t xml:space="preserve">1106 STEVENS DR                                             </t>
  </si>
  <si>
    <t xml:space="preserve">7827 RINGTAIL CIRCLE                                        </t>
  </si>
  <si>
    <t xml:space="preserve">7821 GRAY EAGLE DRIVE                                       </t>
  </si>
  <si>
    <t xml:space="preserve">7829 GRAY EAGLE DRIVE                                       </t>
  </si>
  <si>
    <t xml:space="preserve">4370 BRITTANY DR                                            </t>
  </si>
  <si>
    <t xml:space="preserve">11390 VALLEY MEADOW DR                                      </t>
  </si>
  <si>
    <t xml:space="preserve">10918 MARQUETTE RD                                          </t>
  </si>
  <si>
    <t xml:space="preserve">8760 WOOD DUCK COURT                                        </t>
  </si>
  <si>
    <t xml:space="preserve">6455 BLACKSTONE DRIVE                                       </t>
  </si>
  <si>
    <t xml:space="preserve">6460 BLACKSTONE DR                                          </t>
  </si>
  <si>
    <t xml:space="preserve">660 RUSSELL LAKE W DR                                       </t>
  </si>
  <si>
    <t xml:space="preserve">10605 E SR 32                                               </t>
  </si>
  <si>
    <t xml:space="preserve">7831 RINGTAIL CIRCLE                                        </t>
  </si>
  <si>
    <t xml:space="preserve">1431 DOMINION DR                                            </t>
  </si>
  <si>
    <t xml:space="preserve">11627 WEEPING WILLOW CT                                     </t>
  </si>
  <si>
    <t xml:space="preserve">3766 HEARTHSTONE DR                                         </t>
  </si>
  <si>
    <t xml:space="preserve">6269 SILVER LEAF DRIVE                                      </t>
  </si>
  <si>
    <t xml:space="preserve">7800 PARKDALE DR                                            </t>
  </si>
  <si>
    <t xml:space="preserve">6139 SILVER MAPLE WAY                                       </t>
  </si>
  <si>
    <t xml:space="preserve">7628 Windsor Dr                                             </t>
  </si>
  <si>
    <t xml:space="preserve">911 CARDINAL DR                                             </t>
  </si>
  <si>
    <t xml:space="preserve">185 W WALNUT ST                                             </t>
  </si>
  <si>
    <t xml:space="preserve">9681 PLEASANT VIEW LN                                       </t>
  </si>
  <si>
    <t xml:space="preserve">7771 Blue Jay Way                                           </t>
  </si>
  <si>
    <t xml:space="preserve">6163 SUGAR MAPLE DRIVE                                      </t>
  </si>
  <si>
    <t xml:space="preserve">3651 S 800 E  (Est)                                         </t>
  </si>
  <si>
    <t xml:space="preserve">4994 S COBBLESTONE DR                                       </t>
  </si>
  <si>
    <t xml:space="preserve">6706 CHAPEL CROSSING                                        </t>
  </si>
  <si>
    <t xml:space="preserve">740 STARKEY RD                                              </t>
  </si>
  <si>
    <t xml:space="preserve">9174 WHISPER BAY CIR                                        </t>
  </si>
  <si>
    <t xml:space="preserve">7824 HEDGEHOP DR                                            </t>
  </si>
  <si>
    <t xml:space="preserve">9575 E 100 N                                                </t>
  </si>
  <si>
    <t xml:space="preserve">6755 DORCHESTER DR                                          </t>
  </si>
  <si>
    <t xml:space="preserve">9805 EQUESTRIAN WAY                                         </t>
  </si>
  <si>
    <t xml:space="preserve">6406 CONCORD DR                                             </t>
  </si>
  <si>
    <t xml:space="preserve">2833 E HIGH GROVE CIRCLE                                    </t>
  </si>
  <si>
    <t xml:space="preserve">3241 AUTUMN ASH DRIVE                                       </t>
  </si>
  <si>
    <t xml:space="preserve">435 W ASH ST                                                </t>
  </si>
  <si>
    <t xml:space="preserve">505 PHEASANT RUN                                            </t>
  </si>
  <si>
    <t xml:space="preserve">9410 E 200 S                                                </t>
  </si>
  <si>
    <t xml:space="preserve">6840 WINDEMERE DR                                           </t>
  </si>
  <si>
    <t xml:space="preserve">6177 SILVER MAPLE WAY                                       </t>
  </si>
  <si>
    <t xml:space="preserve">1055 PARK PL                                                </t>
  </si>
  <si>
    <t xml:space="preserve">810 W PLUM ST                                               </t>
  </si>
  <si>
    <t xml:space="preserve">6752 REGENTS PARK DR                                        </t>
  </si>
  <si>
    <t xml:space="preserve">10455 E 300 S                                               </t>
  </si>
  <si>
    <t xml:space="preserve">10755 E 100 N                                               </t>
  </si>
  <si>
    <t xml:space="preserve">7885 CHEVAL RUE CT                                          </t>
  </si>
  <si>
    <t xml:space="preserve">8355 E 50 S                                                 </t>
  </si>
  <si>
    <t xml:space="preserve">3275 CIMMARON ASH CT                                        </t>
  </si>
  <si>
    <t xml:space="preserve">6041 CHESTNUT EAGLE DR                                      </t>
  </si>
  <si>
    <t xml:space="preserve">10415 OAK RIDGE DR                                          </t>
  </si>
  <si>
    <t xml:space="preserve">9990 FORD VALLEY LN                                         </t>
  </si>
  <si>
    <t xml:space="preserve">12044 SANCTUARY BOULEVARD                                   </t>
  </si>
  <si>
    <t xml:space="preserve">11587 WEEPING WILLOW DR                                     </t>
  </si>
  <si>
    <t xml:space="preserve">6039 CHESTNUT EAGLE DR                                      </t>
  </si>
  <si>
    <t xml:space="preserve">6426 CONCORD DR                                             </t>
  </si>
  <si>
    <t xml:space="preserve">7808 HEDGEHOP DR                                            </t>
  </si>
  <si>
    <t xml:space="preserve">7733 EAGLE CRESCENT DRIVE                                   </t>
  </si>
  <si>
    <t xml:space="preserve">580 W HAWTHORNE ST                                          </t>
  </si>
  <si>
    <t xml:space="preserve">6045 CHESTNUT EAGLE DR                                      </t>
  </si>
  <si>
    <t xml:space="preserve">660 MULBERRY ST                                             </t>
  </si>
  <si>
    <t xml:space="preserve">247 WAKEFIELD WAY                                           </t>
  </si>
  <si>
    <t xml:space="preserve">40 S 4TH ST                                                 </t>
  </si>
  <si>
    <t xml:space="preserve">3117 S 875 E                                                </t>
  </si>
  <si>
    <t xml:space="preserve">1045 CROWN POINT                                            </t>
  </si>
  <si>
    <t xml:space="preserve">6546 BRIARWOOD PL                                           </t>
  </si>
  <si>
    <t xml:space="preserve">8775 SUGAR CAY COURT                                        </t>
  </si>
  <si>
    <t xml:space="preserve">250 N MAIN ST                                               </t>
  </si>
  <si>
    <t xml:space="preserve">8814 AMBER STONE CT                                         </t>
  </si>
  <si>
    <t xml:space="preserve">6739 DORCHESTER DR                                          </t>
  </si>
  <si>
    <t xml:space="preserve">9 STONE WALL LN                                             </t>
  </si>
  <si>
    <t xml:space="preserve">3228 PURPLE ASH DRIVE                                       </t>
  </si>
  <si>
    <t xml:space="preserve">7728 EAGLE POINT CIRCLE                                     </t>
  </si>
  <si>
    <t xml:space="preserve">7712 EAGLE CRESCENT DRIVE                                   </t>
  </si>
  <si>
    <t xml:space="preserve">3635 OLD QUARRY DRIVE                                       </t>
  </si>
  <si>
    <t xml:space="preserve">6712 BEEKMAN PLACE WEST                                     </t>
  </si>
  <si>
    <t xml:space="preserve">272 LARKSPUR CT                                             </t>
  </si>
  <si>
    <t xml:space="preserve">9305 E 200 S                                                </t>
  </si>
  <si>
    <t xml:space="preserve">658 RUSSELL LAKE W DR                                       </t>
  </si>
  <si>
    <t xml:space="preserve">4647 WINTERSTILL RD                                         </t>
  </si>
  <si>
    <t xml:space="preserve">645 BLOOR LN                                                </t>
  </si>
  <si>
    <t xml:space="preserve">3275 WILDLIFE TRAIL                                         </t>
  </si>
  <si>
    <t xml:space="preserve">11558 WILLOW BEND DRIVE                                     </t>
  </si>
  <si>
    <t xml:space="preserve">11522 WILLOW BEND DRIVE                                     </t>
  </si>
  <si>
    <t xml:space="preserve">2801 W HIGH GROVE CIRCLE                                    </t>
  </si>
  <si>
    <t xml:space="preserve">11545 WILLOW BEND DRIVE                                     </t>
  </si>
  <si>
    <t xml:space="preserve">949 SADDLE BROOK DR                                         </t>
  </si>
  <si>
    <t xml:space="preserve">11725 CHANT LANE                                            </t>
  </si>
  <si>
    <t xml:space="preserve">1540 ROANOKE DR                                             </t>
  </si>
  <si>
    <t xml:space="preserve">12045 N MICHIGAN RD                                         </t>
  </si>
  <si>
    <t xml:space="preserve">7737 EAGLE POINT CIRCLE                                     </t>
  </si>
  <si>
    <t xml:space="preserve">15 VILLAGE PL                                               </t>
  </si>
  <si>
    <t xml:space="preserve">375 W PINE ST                                               </t>
  </si>
  <si>
    <t xml:space="preserve">11701 CHANT LANE                                            </t>
  </si>
  <si>
    <t xml:space="preserve">11644 WILLOW SPRINGS DRIVE                                  </t>
  </si>
  <si>
    <t xml:space="preserve">3254 CIMMARON ASH DR                                        </t>
  </si>
  <si>
    <t xml:space="preserve">9450 E 180 S                                                </t>
  </si>
  <si>
    <t xml:space="preserve">2810 W HIGH GROVE CIRCLE                                    </t>
  </si>
  <si>
    <t xml:space="preserve">2697 E HIGH GROVE CIRCLE                                    </t>
  </si>
  <si>
    <t xml:space="preserve">6752 CHAPEL CROSSING                                        </t>
  </si>
  <si>
    <t xml:space="preserve">7595 BLACKSTONE COURT                                       </t>
  </si>
  <si>
    <t xml:space="preserve">7761 Beck Lane                                              </t>
  </si>
  <si>
    <t xml:space="preserve">201 MANCHESTER DR                                           </t>
  </si>
  <si>
    <t xml:space="preserve">7802 W 96TH ST  (Est)                                       </t>
  </si>
  <si>
    <t xml:space="preserve">7815 GRAY EAGLE DRIVE                                       </t>
  </si>
  <si>
    <t xml:space="preserve">8350 E 250 S                                                </t>
  </si>
  <si>
    <t xml:space="preserve">7259 HUNT CLUB LN                                           </t>
  </si>
  <si>
    <t xml:space="preserve">6714 Chapel Crossing                                        </t>
  </si>
  <si>
    <t xml:space="preserve">785 PINEVIEW DR                                             </t>
  </si>
  <si>
    <t xml:space="preserve">638 KAREN DR                                                </t>
  </si>
  <si>
    <t xml:space="preserve">7708 EAGLE CRESCENT DRIVE                                   </t>
  </si>
  <si>
    <t xml:space="preserve">4342 GREENTHREAD DR                                         </t>
  </si>
  <si>
    <t xml:space="preserve">11128 Fontaine Way                                          </t>
  </si>
  <si>
    <t xml:space="preserve">6742 Chapel Crossing                                        </t>
  </si>
  <si>
    <t xml:space="preserve">4130 FIELD MASTER DR                                        </t>
  </si>
  <si>
    <t xml:space="preserve">7877 CHEVAL RUE CT                                          </t>
  </si>
  <si>
    <t xml:space="preserve">3680 WILLOW RD                                              </t>
  </si>
  <si>
    <t xml:space="preserve">5095 W 106TH ST                                             </t>
  </si>
  <si>
    <t xml:space="preserve">9625 PLEASANT VIEW LN                                       </t>
  </si>
  <si>
    <t xml:space="preserve">3248 AUTUMN ASH DRIVE                                       </t>
  </si>
  <si>
    <t xml:space="preserve">6100 IRISH HILL                                             </t>
  </si>
  <si>
    <t xml:space="preserve">701 ELM LN                                                  </t>
  </si>
  <si>
    <t xml:space="preserve">7828 Andaman Dr                                             </t>
  </si>
  <si>
    <t xml:space="preserve">3241 PURPLE ASH DRIVE                                       </t>
  </si>
  <si>
    <t xml:space="preserve">2797 W HIGH GROVE CIRCLE                                    </t>
  </si>
  <si>
    <t xml:space="preserve">2800 W HIGH GROVE CIRCLE                                    </t>
  </si>
  <si>
    <t xml:space="preserve">921 RAVEN RIDGE                                             </t>
  </si>
  <si>
    <t xml:space="preserve">1302 HUNTINGTON WOODS RD                                    </t>
  </si>
  <si>
    <t xml:space="preserve">11915 SANDY DR                                              </t>
  </si>
  <si>
    <t xml:space="preserve">6086 CHESTNUT EAGLE DR                                      </t>
  </si>
  <si>
    <t xml:space="preserve">3255 WILLOW BEND TRAIL                                      </t>
  </si>
  <si>
    <t xml:space="preserve">6436 BLACKSTONE DR                                          </t>
  </si>
  <si>
    <t xml:space="preserve">6383 CONCORD DR                                             </t>
  </si>
  <si>
    <t xml:space="preserve">6416 BLACKSTONE DR                                          </t>
  </si>
  <si>
    <t xml:space="preserve">7578 BLACKSTONE COURT                                       </t>
  </si>
  <si>
    <t xml:space="preserve">1146 WINTERWOOD CT                                          </t>
  </si>
  <si>
    <t xml:space="preserve">11592 WEEPING WILLOW COURT                                  </t>
  </si>
  <si>
    <t xml:space="preserve">8780 SUGAR CAY COURT                                        </t>
  </si>
  <si>
    <t xml:space="preserve">6032 SUGAR MAPLE DRIVE                                      </t>
  </si>
  <si>
    <t xml:space="preserve">11621 WILLOW SPRINGS DRIVE                                  </t>
  </si>
  <si>
    <t xml:space="preserve">9368 TIMBERWOLF LN                                          </t>
  </si>
  <si>
    <t xml:space="preserve">9602 E 100 S  (Est)                                         </t>
  </si>
  <si>
    <t xml:space="preserve">32 CHESTNUT CT                                              </t>
  </si>
  <si>
    <t xml:space="preserve">615 MORNINGSIDE DR                                          </t>
  </si>
  <si>
    <t xml:space="preserve">8952 WINDPOINTE PASS                                        </t>
  </si>
  <si>
    <t xml:space="preserve">6141 SILVER MAPLE WAY                                       </t>
  </si>
  <si>
    <t xml:space="preserve">3660 OLD QUARRY DRIVE                                       </t>
  </si>
  <si>
    <t xml:space="preserve">9375 GREENTHREAD LN                                         </t>
  </si>
  <si>
    <t xml:space="preserve">8810 SUGAR CAY COURT                                        </t>
  </si>
  <si>
    <t xml:space="preserve">3690 OLD QUARRY DRIVE                                       </t>
  </si>
  <si>
    <t xml:space="preserve">11515 GOLDEN WILLOW COURT                                   </t>
  </si>
  <si>
    <t xml:space="preserve">4950 S US 421                                               </t>
  </si>
  <si>
    <t xml:space="preserve">6353 BLACKSTONE DR                                          </t>
  </si>
  <si>
    <t xml:space="preserve">9232 KEYSTONE COURT                                         </t>
  </si>
  <si>
    <t xml:space="preserve">6038 CHESTNUT EAGLE DR                                      </t>
  </si>
  <si>
    <t xml:space="preserve">7735 EAGLE CRESCENT DRIVE                                   </t>
  </si>
  <si>
    <t xml:space="preserve">7729 EAGLE POINT CIRCLE                                     </t>
  </si>
  <si>
    <t xml:space="preserve">3222 WILLOW BEND TRAIL                                      </t>
  </si>
  <si>
    <t xml:space="preserve">7583 BLACKSTONE COURT                                       </t>
  </si>
  <si>
    <t xml:space="preserve">9434 TIMBERWOLF LN                                          </t>
  </si>
  <si>
    <t xml:space="preserve">1541 NORFOLK DR                                             </t>
  </si>
  <si>
    <t xml:space="preserve">6235 STONEGATE LN                                           </t>
  </si>
  <si>
    <t xml:space="preserve">90 SMITH LN                                                 </t>
  </si>
  <si>
    <t xml:space="preserve">1825 CONTINENTAL DR                                         </t>
  </si>
  <si>
    <t xml:space="preserve">7658 BISHOPS GREEN                                          </t>
  </si>
  <si>
    <t xml:space="preserve">6358 BLACKSTONE DR                                          </t>
  </si>
  <si>
    <t xml:space="preserve">11943 CREEKSTONE WAY                                        </t>
  </si>
  <si>
    <t xml:space="preserve">2972 STONE CREEK DR                                         </t>
  </si>
  <si>
    <t xml:space="preserve">8050 E SR 334                                               </t>
  </si>
  <si>
    <t xml:space="preserve">3519 OLD QUARRY DRIVE                                       </t>
  </si>
  <si>
    <t xml:space="preserve">8813 SPRING VIOLET PLACE                                    </t>
  </si>
  <si>
    <t xml:space="preserve">265 RAINTREE DR                                             </t>
  </si>
  <si>
    <t xml:space="preserve">11330 Abercairn Ct                                          </t>
  </si>
  <si>
    <t xml:space="preserve">8863 FLAGSTONE DR                                           </t>
  </si>
  <si>
    <t xml:space="preserve">140 BAILEY CT                                               </t>
  </si>
  <si>
    <t xml:space="preserve">5887 GATEWAY EAST DR                                        </t>
  </si>
  <si>
    <t xml:space="preserve">7812 RINGTAIL CIRCLE                                        </t>
  </si>
  <si>
    <t xml:space="preserve">6421 CONCORD DR                                             </t>
  </si>
  <si>
    <t xml:space="preserve">596 W LINDEN ST                                             </t>
  </si>
  <si>
    <t xml:space="preserve">7810 RINGTAIL CIRCLE                                        </t>
  </si>
  <si>
    <t xml:space="preserve">9895 LAKEWOOD DR                                            </t>
  </si>
  <si>
    <t xml:space="preserve">659 RUSSELL LAKE W DR                                       </t>
  </si>
  <si>
    <t xml:space="preserve">6034 CHESTNUT EAGLE DR                                      </t>
  </si>
  <si>
    <t xml:space="preserve">130 MAXWELL CT                                              </t>
  </si>
  <si>
    <t xml:space="preserve">3605 OLD QUARRY DRIVE                                       </t>
  </si>
  <si>
    <t xml:space="preserve">320 HOLIDAY CT                                              </t>
  </si>
  <si>
    <t xml:space="preserve">3965 STONINGTON PLACE                                       </t>
  </si>
  <si>
    <t xml:space="preserve">6189 SILVER MAPLE WAY                                       </t>
  </si>
  <si>
    <t xml:space="preserve">6044 CHESTNUT EAGLE DR                                      </t>
  </si>
  <si>
    <t xml:space="preserve">18 DAPPLE CT                                                </t>
  </si>
  <si>
    <t xml:space="preserve">105 N 6TH ST                                                </t>
  </si>
  <si>
    <t xml:space="preserve">7732 EAGLE CRESCENT DRIVE                                   </t>
  </si>
  <si>
    <t xml:space="preserve">6051 CHESTNUT EAGLE DR                                      </t>
  </si>
  <si>
    <t xml:space="preserve">11790 E SR 334                                              </t>
  </si>
  <si>
    <t xml:space="preserve">8425 HUNT CLUB RD                                           </t>
  </si>
  <si>
    <t xml:space="preserve">2795 W HIGH GROVE CIRCLE                                    </t>
  </si>
  <si>
    <t xml:space="preserve">8815 WINDPOINTE PASS                                        </t>
  </si>
  <si>
    <t xml:space="preserve">4061 FIELD MASTER CIR                                       </t>
  </si>
  <si>
    <t xml:space="preserve">2809 BROOKLINE CT                                           </t>
  </si>
  <si>
    <t xml:space="preserve">445 W ASH ST                                                </t>
  </si>
  <si>
    <t xml:space="preserve">2716 BENMORE COURT                                          </t>
  </si>
  <si>
    <t xml:space="preserve">3248 CIMMARON ASH DR                                        </t>
  </si>
  <si>
    <t xml:space="preserve">9350 COBBLESTONE CT                                         </t>
  </si>
  <si>
    <t xml:space="preserve">8924 WINTERBERRY CT                                         </t>
  </si>
  <si>
    <t xml:space="preserve">6694 Chapel Crossing                                        </t>
  </si>
  <si>
    <t xml:space="preserve">1510 CONTINENTAL DR                                         </t>
  </si>
  <si>
    <t xml:space="preserve">7718 EAGLE POINT CIRCLE                                     </t>
  </si>
  <si>
    <t xml:space="preserve">11531 WOOD HOLLOW TRAIL                                     </t>
  </si>
  <si>
    <t xml:space="preserve">6218 EAGLE LAKE DR                                          </t>
  </si>
  <si>
    <t xml:space="preserve">11525 WOOD HOLLOW TRAIL                                     </t>
  </si>
  <si>
    <t xml:space="preserve">9200 KEYSTONE COURT                                         </t>
  </si>
  <si>
    <t xml:space="preserve">8822 AMBER STONE CT                                         </t>
  </si>
  <si>
    <t xml:space="preserve">11509 GOLDEN WILLOW COURT                                   </t>
  </si>
  <si>
    <t xml:space="preserve">6342 CONCORD DR                                             </t>
  </si>
  <si>
    <t xml:space="preserve">9583 GREENTHREAD DR                                         </t>
  </si>
  <si>
    <t xml:space="preserve">1620 WALDEN CT                                              </t>
  </si>
  <si>
    <t xml:space="preserve">7620 THE COMMONS                                            </t>
  </si>
  <si>
    <t xml:space="preserve">90 E PINE ST                                                </t>
  </si>
  <si>
    <t xml:space="preserve">8802 WINDPOINTE PASS                                        </t>
  </si>
  <si>
    <t xml:space="preserve">6368 CONCORD DR (FORMERLY 6366)                             </t>
  </si>
  <si>
    <t xml:space="preserve">11550 WEEPING WILLOW DR                                     </t>
  </si>
  <si>
    <t xml:space="preserve">1325 WOOD VALLEY CT                                         </t>
  </si>
  <si>
    <t xml:space="preserve">600 N ELM ST                                                </t>
  </si>
  <si>
    <t xml:space="preserve">7817 BLUE JAY WAY                                           </t>
  </si>
  <si>
    <t xml:space="preserve">7816 RINGTAIL CIRCLE                                        </t>
  </si>
  <si>
    <t xml:space="preserve">7637 Beekman Terrace                                        </t>
  </si>
  <si>
    <t xml:space="preserve">8822 WINDPOINTE PASS                                        </t>
  </si>
  <si>
    <t xml:space="preserve">6683 BEEKMAN PLACE                                          </t>
  </si>
  <si>
    <t xml:space="preserve">6748 Chapel Crossing                                        </t>
  </si>
  <si>
    <t xml:space="preserve">12122 DAUGHERTY DR                                          </t>
  </si>
  <si>
    <t xml:space="preserve">11705 CHANT LANE                                            </t>
  </si>
  <si>
    <t xml:space="preserve">6411 BLACKSTONE DR                                          </t>
  </si>
  <si>
    <t xml:space="preserve">7780 CHEVAL RUE CT                                          </t>
  </si>
  <si>
    <t xml:space="preserve">6593 REGENTS PARK DR                                        </t>
  </si>
  <si>
    <t xml:space="preserve">495 N ELM ST                                                </t>
  </si>
  <si>
    <t xml:space="preserve">7820 RINGTAIL CIRCLE                                        </t>
  </si>
  <si>
    <t xml:space="preserve">7818 RINGTAIL CIRCLE                                        </t>
  </si>
  <si>
    <t xml:space="preserve">6756 Chapel Crossing                                        </t>
  </si>
  <si>
    <t xml:space="preserve">11636 WEEPING WILLOW CT                                     </t>
  </si>
  <si>
    <t xml:space="preserve">6236 EAGLES NEST BLVD                                       </t>
  </si>
  <si>
    <t xml:space="preserve">7740 SOLOMON DR                                             </t>
  </si>
  <si>
    <t xml:space="preserve">6318 SILVER MAPLE WAY                                       </t>
  </si>
  <si>
    <t xml:space="preserve">7713 EAGLE POINT CIRCLE                                     </t>
  </si>
  <si>
    <t xml:space="preserve">3240 PURPLE ASH DRIVE                                       </t>
  </si>
  <si>
    <t xml:space="preserve">10960 BENNETT PKWY                                          </t>
  </si>
  <si>
    <t xml:space="preserve">2837 E HIGH GROVE CIRCLE                                    </t>
  </si>
  <si>
    <t xml:space="preserve">2796 W HIGH GROVE CIRCLE                                    </t>
  </si>
  <si>
    <t xml:space="preserve">7819 GRAY EAGLE DRIVE                                       </t>
  </si>
  <si>
    <t xml:space="preserve">7820 GRAY EAGLE DRIVE                                       </t>
  </si>
  <si>
    <t xml:space="preserve">7813 RINGTAIL CIRCLE                                        </t>
  </si>
  <si>
    <t xml:space="preserve">7811 GRAY EAGLE DRIVE                                       </t>
  </si>
  <si>
    <t xml:space="preserve">3238 SUNRISE CT                                             </t>
  </si>
  <si>
    <t xml:space="preserve">7735 EAGLE POINT CIRCLE                                     </t>
  </si>
  <si>
    <t xml:space="preserve">10601 BENNETT PKWY                                          </t>
  </si>
  <si>
    <t xml:space="preserve">4802 S 875 E  (Rear) (Est)                                  </t>
  </si>
  <si>
    <t xml:space="preserve">7145 ANDERSON DR                                            </t>
  </si>
  <si>
    <t xml:space="preserve">7250 E WHITESTOWN PARKWAY                                   </t>
  </si>
  <si>
    <t xml:space="preserve">553 CENTURY OAKS DR                                         </t>
  </si>
  <si>
    <t xml:space="preserve">7686 ST LAWRENCE CT                                         </t>
  </si>
  <si>
    <t xml:space="preserve">6830 WINDEMERE DR                                           </t>
  </si>
  <si>
    <t xml:space="preserve">6130 GOLDEN EAGLE DR                                        </t>
  </si>
  <si>
    <t xml:space="preserve">3232 WILLOW BEND TRAIL                                      </t>
  </si>
  <si>
    <t xml:space="preserve">10025 BARTH DR                                              </t>
  </si>
  <si>
    <t xml:space="preserve">6109 MOUNTAIN HAWK DR                                       </t>
  </si>
  <si>
    <t xml:space="preserve">7729 EAGLE CRESCENT DRIVE                                   </t>
  </si>
  <si>
    <t xml:space="preserve">4543 SUNFLOWER CT                                           </t>
  </si>
  <si>
    <t xml:space="preserve">9866 EQUESTRIAN WAY                                         </t>
  </si>
  <si>
    <t xml:space="preserve">650 VALLEY VIEW DR                                          </t>
  </si>
  <si>
    <t>Street Address</t>
  </si>
  <si>
    <t>Acreage</t>
  </si>
  <si>
    <t>Zip</t>
  </si>
  <si>
    <t>Sales Price</t>
  </si>
  <si>
    <t>Number</t>
  </si>
  <si>
    <t>Space</t>
  </si>
  <si>
    <t>Street</t>
  </si>
  <si>
    <t>Length</t>
  </si>
  <si>
    <t>Last</t>
  </si>
  <si>
    <t>9600 N 7080W</t>
  </si>
  <si>
    <t>Date</t>
  </si>
  <si>
    <t>6672</t>
  </si>
  <si>
    <t>6768</t>
  </si>
  <si>
    <t>6534</t>
  </si>
  <si>
    <t>6794</t>
  </si>
  <si>
    <t>6535</t>
  </si>
  <si>
    <t>6723</t>
  </si>
  <si>
    <t>6676</t>
  </si>
  <si>
    <t>6522</t>
  </si>
  <si>
    <t>6753</t>
  </si>
  <si>
    <t>6257</t>
  </si>
  <si>
    <t>6733</t>
  </si>
  <si>
    <t>6520</t>
  </si>
  <si>
    <t>6541</t>
  </si>
  <si>
    <t>6726</t>
  </si>
  <si>
    <t>DORCHESTER DR</t>
  </si>
  <si>
    <t>6568</t>
  </si>
  <si>
    <t>6763</t>
  </si>
  <si>
    <t>6280</t>
  </si>
  <si>
    <t>6528</t>
  </si>
  <si>
    <t>6719</t>
  </si>
  <si>
    <t>6260</t>
  </si>
  <si>
    <t>6527</t>
  </si>
  <si>
    <t>6746</t>
  </si>
  <si>
    <t>6276</t>
  </si>
  <si>
    <t>6282</t>
  </si>
  <si>
    <t>6284</t>
  </si>
  <si>
    <t>6707</t>
  </si>
  <si>
    <t>6736</t>
  </si>
  <si>
    <t>6559</t>
  </si>
  <si>
    <t>6275</t>
  </si>
  <si>
    <t>6688</t>
  </si>
  <si>
    <t>6533</t>
  </si>
  <si>
    <t>6472</t>
  </si>
  <si>
    <t>6538</t>
  </si>
  <si>
    <t>6556</t>
  </si>
  <si>
    <t>6318</t>
  </si>
  <si>
    <t>6734</t>
  </si>
  <si>
    <t>6547</t>
  </si>
  <si>
    <t>6552</t>
  </si>
  <si>
    <t>6544</t>
  </si>
  <si>
    <t>6503</t>
  </si>
  <si>
    <t>6755</t>
  </si>
  <si>
    <t>6270</t>
  </si>
  <si>
    <t>6263</t>
  </si>
  <si>
    <t>6752</t>
  </si>
  <si>
    <t>6264</t>
  </si>
  <si>
    <t>6285</t>
  </si>
  <si>
    <t>6537</t>
  </si>
  <si>
    <t>6513</t>
  </si>
  <si>
    <t>6762</t>
  </si>
  <si>
    <t>6273</t>
  </si>
  <si>
    <t>6757</t>
  </si>
  <si>
    <t>6542</t>
  </si>
  <si>
    <t>6703</t>
  </si>
  <si>
    <t>6502</t>
  </si>
  <si>
    <t>6759</t>
  </si>
  <si>
    <t>6749</t>
  </si>
  <si>
    <t>6256</t>
  </si>
  <si>
    <t>6739</t>
  </si>
  <si>
    <t>6495</t>
  </si>
  <si>
    <t>6510</t>
  </si>
  <si>
    <t>6780</t>
  </si>
  <si>
    <t>6519</t>
  </si>
  <si>
    <t>6693</t>
  </si>
  <si>
    <t>6526</t>
  </si>
  <si>
    <t>6268</t>
  </si>
  <si>
    <t>6487</t>
  </si>
  <si>
    <t>6764</t>
  </si>
  <si>
    <t>6742</t>
  </si>
  <si>
    <t>Beds</t>
  </si>
  <si>
    <t>Baths</t>
  </si>
  <si>
    <t>SQFT</t>
  </si>
  <si>
    <t>Basement</t>
  </si>
  <si>
    <t xml:space="preserve">6257 ARCHDALE DR                                          </t>
  </si>
  <si>
    <t xml:space="preserve">6275 ARCHDALE DR                                          </t>
  </si>
  <si>
    <t xml:space="preserve">6270 ARCHDALE DR                                          </t>
  </si>
  <si>
    <t xml:space="preserve">6264 ARCHDALE DR                                          </t>
  </si>
  <si>
    <t xml:space="preserve">6280 ASPLEY DR                                          </t>
  </si>
  <si>
    <t xml:space="preserve">6276 ASPLEY DR                                          </t>
  </si>
  <si>
    <t xml:space="preserve">6284 ASPLEY DR                                          </t>
  </si>
  <si>
    <t xml:space="preserve">6260 ASPLEY DR                                          </t>
  </si>
  <si>
    <t xml:space="preserve">6263 ASPLEY DR                                          </t>
  </si>
  <si>
    <t xml:space="preserve">6273 ASPLEY DR                                          </t>
  </si>
  <si>
    <t xml:space="preserve">6676 BRANFORD DR                                           </t>
  </si>
  <si>
    <t xml:space="preserve">6733 BRANFORD DR                                           </t>
  </si>
  <si>
    <t xml:space="preserve">6763 BRANFORD DR                                           </t>
  </si>
  <si>
    <t xml:space="preserve">6719 BRANFORD DR                                           </t>
  </si>
  <si>
    <t xml:space="preserve">6707 BRANFORD DR                                           </t>
  </si>
  <si>
    <t xml:space="preserve">6736 BRANFORD DR                                           </t>
  </si>
  <si>
    <t xml:space="preserve">6755 BRANFORD DR                                           </t>
  </si>
  <si>
    <t xml:space="preserve">6762 BRANFORD DR                                           </t>
  </si>
  <si>
    <t xml:space="preserve">6757 BRANFORD DR                                           </t>
  </si>
  <si>
    <t xml:space="preserve">6703 BRANFORD DR                                           </t>
  </si>
  <si>
    <t xml:space="preserve">6749 BRANFORD DR                                           </t>
  </si>
  <si>
    <t xml:space="preserve">6734 BRANFORD DR                                           </t>
  </si>
  <si>
    <t xml:space="preserve">6742 BRANFORD DR                                           </t>
  </si>
  <si>
    <t xml:space="preserve">6568 BROAD ST S                                        </t>
  </si>
  <si>
    <t xml:space="preserve">6522 BROAD ST N                                        </t>
  </si>
  <si>
    <t xml:space="preserve">6526 BROAD ST N                                        </t>
  </si>
  <si>
    <t xml:space="preserve">6768 BROUGHTON CIRCLE                                       </t>
  </si>
  <si>
    <t xml:space="preserve">6723 BROUGHTON CIRCLE                                       </t>
  </si>
  <si>
    <t xml:space="preserve">6753 BROUGHTON CIRCLE                                       </t>
  </si>
  <si>
    <t xml:space="preserve">125 BROUGHTON CT                                            </t>
  </si>
  <si>
    <t xml:space="preserve">130 BROUGHTON DR                                            </t>
  </si>
  <si>
    <t xml:space="preserve">6759 BROUGHTON CIRCLE                                       </t>
  </si>
  <si>
    <t xml:space="preserve">6764 BROUGHTON CIRCLE                                       </t>
  </si>
  <si>
    <t xml:space="preserve">6282 BULL DR                                           </t>
  </si>
  <si>
    <t xml:space="preserve">6276 BULL DR                                           </t>
  </si>
  <si>
    <t xml:space="preserve">6285 BULL DR                                           </t>
  </si>
  <si>
    <t xml:space="preserve">6535 CHARTWELL PL                                             </t>
  </si>
  <si>
    <t xml:space="preserve">6547 CHARTWELL PL                                             </t>
  </si>
  <si>
    <t xml:space="preserve">6672 CHEW Way                                            </t>
  </si>
  <si>
    <t xml:space="preserve">6541 CHEW Way                                            </t>
  </si>
  <si>
    <t xml:space="preserve">6534 CHEW WAY                                            </t>
  </si>
  <si>
    <t xml:space="preserve">6688 CHEW Way                                            </t>
  </si>
  <si>
    <t xml:space="preserve">6538 CHEW WAY                                            </t>
  </si>
  <si>
    <t xml:space="preserve">6519 CHEW Way                                            </t>
  </si>
  <si>
    <t xml:space="preserve">6693 CHEW WAY                                            </t>
  </si>
  <si>
    <t xml:space="preserve">6552 CHEW Way                                            </t>
  </si>
  <si>
    <t xml:space="preserve">6534 CURRENT LANE                                              </t>
  </si>
  <si>
    <t xml:space="preserve">6528 CURRENT LANE                                              </t>
  </si>
  <si>
    <t xml:space="preserve">6559 CURRENT LANE                                              </t>
  </si>
  <si>
    <t xml:space="preserve">6544 CURRENT LANE                                              </t>
  </si>
  <si>
    <t xml:space="preserve">6513 CURRENT LANE                                              </t>
  </si>
  <si>
    <t xml:space="preserve">6510 CURRENT LANE                                              </t>
  </si>
  <si>
    <t xml:space="preserve">6520 DEERSTYNE PL                                            </t>
  </si>
  <si>
    <t xml:space="preserve">6556 EDGEMONT TRACE                                         </t>
  </si>
  <si>
    <t xml:space="preserve">6538 EDGEMONT TRACE                                         </t>
  </si>
  <si>
    <t xml:space="preserve">6542 EDGEMONT TRACE                                         </t>
  </si>
  <si>
    <t xml:space="preserve">6472 FILSON TRACE                                         </t>
  </si>
  <si>
    <t xml:space="preserve">6495 FILSON TRACE                                         </t>
  </si>
  <si>
    <t xml:space="preserve">6487 FILSON Trace                                         </t>
  </si>
  <si>
    <t xml:space="preserve">6794 FROGMORE CIRCLE                                       </t>
  </si>
  <si>
    <t xml:space="preserve">6533 HORBECK DR                                              </t>
  </si>
  <si>
    <t xml:space="preserve">6318 HOURGLASS CT                                            </t>
  </si>
  <si>
    <t xml:space="preserve">6736 IVES DR                                           </t>
  </si>
  <si>
    <t xml:space="preserve">6780 LIMEHOUSE DR                                           </t>
  </si>
  <si>
    <t xml:space="preserve">6552 MILFORD CIRCLE                                       </t>
  </si>
  <si>
    <t xml:space="preserve">6537 MILFORD CIRCLE                                       </t>
  </si>
  <si>
    <t xml:space="preserve">6533 MILFORD CIRCLE                                       </t>
  </si>
  <si>
    <t xml:space="preserve">6535 MILFORD CIRCLE                                       </t>
  </si>
  <si>
    <t xml:space="preserve">6260 STANHOPE PLACE                                        </t>
  </si>
  <si>
    <t xml:space="preserve">6264 STANHOPE PLACE                                        </t>
  </si>
  <si>
    <t xml:space="preserve">6256 STANHOPE PLACE                                        </t>
  </si>
  <si>
    <t xml:space="preserve">6268 STANHOPE PLACE                                        </t>
  </si>
  <si>
    <t xml:space="preserve">6522 TRADD DR                                              </t>
  </si>
  <si>
    <t xml:space="preserve">6527 TRADD Dr                                              </t>
  </si>
  <si>
    <t xml:space="preserve">6503 TRADD DR                                              </t>
  </si>
  <si>
    <t xml:space="preserve">6528 TREATY WAY                                          </t>
  </si>
  <si>
    <t xml:space="preserve">6502 TREATY WAY                                          </t>
  </si>
  <si>
    <t>BROUGHTON CIRCLE</t>
  </si>
  <si>
    <t>FROGMORE CIRCLE</t>
  </si>
  <si>
    <t>CHARTWELL PL</t>
  </si>
  <si>
    <t>BRANFORD DR</t>
  </si>
  <si>
    <t>TRADD DR</t>
  </si>
  <si>
    <t>ARCHDALE DR</t>
  </si>
  <si>
    <t>DEERSTYNE PL</t>
  </si>
  <si>
    <t>BROAD ST S</t>
  </si>
  <si>
    <t>ASPLEY DR</t>
  </si>
  <si>
    <t>STANHOPE PLACE</t>
  </si>
  <si>
    <t>BROAD ST N</t>
  </si>
  <si>
    <t>TRADD Dr</t>
  </si>
  <si>
    <t>CHEW WAY</t>
  </si>
  <si>
    <t>BULL DR</t>
  </si>
  <si>
    <t>HORBECK DR</t>
  </si>
  <si>
    <t>FILSON TRACE</t>
  </si>
  <si>
    <t>EDGEMONT TRACE</t>
  </si>
  <si>
    <t>MILFORD CIRCLE</t>
  </si>
  <si>
    <t>TREATY WAY</t>
  </si>
  <si>
    <t>IVES DR</t>
  </si>
  <si>
    <t>LIMEHOUSE DR</t>
  </si>
  <si>
    <t>6542 BROAD ST N</t>
  </si>
  <si>
    <t>6562 BROAD ST S</t>
  </si>
  <si>
    <t>6568 BROAD ST S</t>
  </si>
  <si>
    <t>6522 BROAD ST N</t>
  </si>
  <si>
    <t>6570 BROAD ST S</t>
  </si>
  <si>
    <t xml:space="preserve">6672 CHEW WAY                                            </t>
  </si>
  <si>
    <t xml:space="preserve">6541 CHEW WAY                                            </t>
  </si>
  <si>
    <t xml:space="preserve">6688 CHEW WAY                                            </t>
  </si>
  <si>
    <t xml:space="preserve">6519 CHEW WAY                                            </t>
  </si>
  <si>
    <t xml:space="preserve">6552 CHEW WAY                                            </t>
  </si>
  <si>
    <t>Modified Address</t>
  </si>
  <si>
    <t>Sqft</t>
  </si>
  <si>
    <t>6257 ARCHDALE DR</t>
  </si>
  <si>
    <t>6280 ASPLEY DR</t>
  </si>
  <si>
    <t>6260 STANHOPE PLACE</t>
  </si>
  <si>
    <t>6276 ASPLEY DR</t>
  </si>
  <si>
    <t>6260 ASPLEY DR</t>
  </si>
  <si>
    <t>6276 BULL DR</t>
  </si>
  <si>
    <t>6275 ARCHDALE DR</t>
  </si>
  <si>
    <t>6270 ARCHDALE DR</t>
  </si>
  <si>
    <t>6263 ASPLEY DR</t>
  </si>
  <si>
    <t>6264 ARCHDALE DR</t>
  </si>
  <si>
    <t>6264 STANHOPE PLACE</t>
  </si>
  <si>
    <t>6273 ASPLEY DR</t>
  </si>
  <si>
    <t>6256 STANHOPE PLACE</t>
  </si>
  <si>
    <t>6268 STANHOPE PLACE</t>
  </si>
  <si>
    <t>6267 STANHOPE PLACE</t>
  </si>
  <si>
    <t>6274 STANHOPE PLACE</t>
  </si>
  <si>
    <t>6282 BULL DR</t>
  </si>
  <si>
    <t>6284 ASPLEY DR</t>
  </si>
  <si>
    <t>6285 BULL DR</t>
  </si>
  <si>
    <t>6289 ARCHDALE DR</t>
  </si>
  <si>
    <t>6289 ASPLEY DR</t>
  </si>
  <si>
    <t>6503 TRADD DR</t>
  </si>
  <si>
    <t>6513 TROWBRIDGE DR</t>
  </si>
  <si>
    <t>6522 TRADD DR</t>
  </si>
  <si>
    <t>6532 HORBECK DR</t>
  </si>
  <si>
    <t>6676 BRANFORD DR</t>
  </si>
  <si>
    <t>6686 BRANFORD DR</t>
  </si>
  <si>
    <t>6703 BRANFORD DR</t>
  </si>
  <si>
    <t>6726 DORCHESTER DR</t>
  </si>
  <si>
    <t>6730 DORCHESTER DR</t>
  </si>
  <si>
    <t>6733 BRANFORD DR</t>
  </si>
  <si>
    <t>6734 DORCHESTER DR</t>
  </si>
  <si>
    <t>6736 BRANFORD DR</t>
  </si>
  <si>
    <t>6739 DORCHESTER DR</t>
  </si>
  <si>
    <t>6740 DORCHESTER DR</t>
  </si>
  <si>
    <t>6743 BRANFORD DR</t>
  </si>
  <si>
    <t>6746 DORCHESTER DR</t>
  </si>
  <si>
    <t>6747 DORCHESTER DR</t>
  </si>
  <si>
    <t>6750 BRANFORD DR</t>
  </si>
  <si>
    <t>6753 BRANFORD DR</t>
  </si>
  <si>
    <t>6755 DORCHESTER DR</t>
  </si>
  <si>
    <t>6757 BRANFORD DR</t>
  </si>
  <si>
    <t>6762 BRANFORD DR</t>
  </si>
  <si>
    <t>6784 LIMEHOUSE DR</t>
  </si>
  <si>
    <t>6318 HOURGLASS COURT</t>
  </si>
  <si>
    <t>6472 FILSON TRACE</t>
  </si>
  <si>
    <t>6495 FILSON TRACE</t>
  </si>
  <si>
    <t>6537 EDGEMONT TRACE</t>
  </si>
  <si>
    <t>6538 EDGEMONT TRACE</t>
  </si>
  <si>
    <t>6539 EDGEMONT TRACE</t>
  </si>
  <si>
    <t>6542 EDGEMONT TRACE</t>
  </si>
  <si>
    <t>6502 CHEW WAY</t>
  </si>
  <si>
    <t>6502 TREATY WAY</t>
  </si>
  <si>
    <t>6508 CHEW WAY</t>
  </si>
  <si>
    <t>6510 TREATY WAY</t>
  </si>
  <si>
    <t>6519 CHEW WAY</t>
  </si>
  <si>
    <t>6535 CHEW WAY</t>
  </si>
  <si>
    <t>6541 CHEW WAY</t>
  </si>
  <si>
    <t>6554 CHEW WAY</t>
  </si>
  <si>
    <t>6555 CHEW WAY</t>
  </si>
  <si>
    <t>6672 CHEW WAY</t>
  </si>
  <si>
    <t>6679 CHEW WAY</t>
  </si>
  <si>
    <t>6688 CHEW WAY</t>
  </si>
  <si>
    <t>6693 CHEW WAY</t>
  </si>
  <si>
    <t>6510 CURRENT LN</t>
  </si>
  <si>
    <t>6512 CURRENT LN</t>
  </si>
  <si>
    <t>6513 CURRENT LN</t>
  </si>
  <si>
    <t>6519 CURRENT LN</t>
  </si>
  <si>
    <t>6534 CURRENT LN</t>
  </si>
  <si>
    <t>6542 CURRENT LN</t>
  </si>
  <si>
    <t>6544 CURRENT LN</t>
  </si>
  <si>
    <t>6545 CURRENT LN</t>
  </si>
  <si>
    <t>6510 DEERSTYNE PL</t>
  </si>
  <si>
    <t>6520 DEERSTYNE PL</t>
  </si>
  <si>
    <t>6535 CHARTWELL PL</t>
  </si>
  <si>
    <t>6546 CHARTWELL PL</t>
  </si>
  <si>
    <t>6547 CHARTWELL PL</t>
  </si>
  <si>
    <t>6550 CHARTWELL PL</t>
  </si>
  <si>
    <t>6556 CHARTWELL PL</t>
  </si>
  <si>
    <t>6529 MILFORD CIRCLE</t>
  </si>
  <si>
    <t>6533 MILFORD CIRCLE</t>
  </si>
  <si>
    <t>6536 MILFORD CIRCLE</t>
  </si>
  <si>
    <t>6537 MILFORD CIRCLE</t>
  </si>
  <si>
    <t>6552 MILFORD CIRCLE</t>
  </si>
  <si>
    <t>6723 BROUGHTON CIRCLE</t>
  </si>
  <si>
    <t>6753 BROUGHTON CIRCLE</t>
  </si>
  <si>
    <t>6756 FROGMORE CIRCLE</t>
  </si>
  <si>
    <t>6763 BROUGHTON CIRCLE</t>
  </si>
  <si>
    <t>6794 FROGMORE CIRCLE</t>
  </si>
  <si>
    <t>Street Names</t>
  </si>
  <si>
    <t>Archdale Dr</t>
  </si>
  <si>
    <t>Aspley Dr</t>
  </si>
  <si>
    <t>Branford Dr</t>
  </si>
  <si>
    <t>Broad St N</t>
  </si>
  <si>
    <t>Broad St S</t>
  </si>
  <si>
    <t>Broughton Cir</t>
  </si>
  <si>
    <t>Bull Dr</t>
  </si>
  <si>
    <t>Chartwell Pl</t>
  </si>
  <si>
    <t>Chew Way</t>
  </si>
  <si>
    <t>Current Ln</t>
  </si>
  <si>
    <t>Currier Dr</t>
  </si>
  <si>
    <t>Deerstyne Pl</t>
  </si>
  <si>
    <t>Edgemont Trace</t>
  </si>
  <si>
    <t>Filson Trace</t>
  </si>
  <si>
    <t>Frogmore Cir</t>
  </si>
  <si>
    <t>Grenville Way</t>
  </si>
  <si>
    <t>Horbeck Dr</t>
  </si>
  <si>
    <t>Hourglass Ct</t>
  </si>
  <si>
    <t>Ives Dr</t>
  </si>
  <si>
    <t>Limehouse Dr</t>
  </si>
  <si>
    <t>Milford Cir</t>
  </si>
  <si>
    <t>Stanhope Pl</t>
  </si>
  <si>
    <t>Tradd Dr</t>
  </si>
  <si>
    <t>Treaty Way</t>
  </si>
  <si>
    <t>Trowbridge Dr</t>
  </si>
  <si>
    <t>Dorchester Dr</t>
  </si>
  <si>
    <t>6408 BRADSHIRE CT</t>
  </si>
  <si>
    <t>6422 BRADSHIRE CT</t>
  </si>
  <si>
    <t>6752 DORCHESTER DR</t>
  </si>
  <si>
    <t>6253 ARCHDALE DR</t>
  </si>
  <si>
    <t>6258 ARCHDALE DR</t>
  </si>
  <si>
    <t>6259 ARCHDALE DR</t>
  </si>
  <si>
    <t>6265 ARCHDALE DR</t>
  </si>
  <si>
    <t>6274 ARCHDALE DR</t>
  </si>
  <si>
    <t>6281 ARCHDALE DR</t>
  </si>
  <si>
    <t>6252 ASPLEY DR</t>
  </si>
  <si>
    <t>6266 ASPLEY DR</t>
  </si>
  <si>
    <t>6679 BRANFORD DR</t>
  </si>
  <si>
    <t>6680 BRANFORD DR</t>
  </si>
  <si>
    <t>6682 BRANFORD DR</t>
  </si>
  <si>
    <t>6683 BRANFORD DR</t>
  </si>
  <si>
    <t>6691 BRANFORD DR</t>
  </si>
  <si>
    <t>6697 BRANFORD DR</t>
  </si>
  <si>
    <t>6707 BRANFORD DR</t>
  </si>
  <si>
    <t>6711 BRANFORD DR</t>
  </si>
  <si>
    <t>6719 BRANFORD DR</t>
  </si>
  <si>
    <t>6731 BRANFORD DR</t>
  </si>
  <si>
    <t>6734 BRANFORD DR</t>
  </si>
  <si>
    <t>6742 BRANFORD DR</t>
  </si>
  <si>
    <t>6749 BRANFORD DR</t>
  </si>
  <si>
    <t>6755 BRANFORD DR</t>
  </si>
  <si>
    <t>6763 BRANFORD DR</t>
  </si>
  <si>
    <t>6764 BRANFORD DR</t>
  </si>
  <si>
    <t>6757 BROUGHTON CIRCLE</t>
  </si>
  <si>
    <t>6759 BROUGHTON CIRCLE</t>
  </si>
  <si>
    <t>6764 BROUGHTON CIRCLE</t>
  </si>
  <si>
    <t>6765 BROUGHTON CIRCLE</t>
  </si>
  <si>
    <t>6768 BROUGHTON CIRCLE</t>
  </si>
  <si>
    <t>6279 BULL DR</t>
  </si>
  <si>
    <t>6286 BULL DR</t>
  </si>
  <si>
    <t>6554 CHARTWELL PL</t>
  </si>
  <si>
    <t>6516 CHEW WAY</t>
  </si>
  <si>
    <t>6528 CHEW WAY</t>
  </si>
  <si>
    <t>6534 CHEW WAY</t>
  </si>
  <si>
    <t>6538 CHEW WAY</t>
  </si>
  <si>
    <t>6549 CHEW WAY</t>
  </si>
  <si>
    <t>6551 CHEW WAY</t>
  </si>
  <si>
    <t>6677 CHEW WAY</t>
  </si>
  <si>
    <t>6518 DEERSTYNE PL</t>
  </si>
  <si>
    <t>6556 EDGEMONT TRACE</t>
  </si>
  <si>
    <t>6462 EDGEMONT TRACE</t>
  </si>
  <si>
    <t>6472 EDGEMONT TRACE</t>
  </si>
  <si>
    <t>6480 EDGEMONT TRACE</t>
  </si>
  <si>
    <t>6492 EDGEMONT TRACE</t>
  </si>
  <si>
    <t>6495 EDGEMONT TRACE</t>
  </si>
  <si>
    <t>6499 EDGEMONT TRACE</t>
  </si>
  <si>
    <t>6750 FROGMORE CIRCLE</t>
  </si>
  <si>
    <t>6781 FROGMORE CIRCLE</t>
  </si>
  <si>
    <t>6792 FROGMORE CIRCLE</t>
  </si>
  <si>
    <t>6526 HORBECK DR</t>
  </si>
  <si>
    <t>6533 HORBECK DR</t>
  </si>
  <si>
    <t>6777 LIMEHOUSE DR</t>
  </si>
  <si>
    <t>6780 LIMEHOUSE DR</t>
  </si>
  <si>
    <t>6786 LIMEHOUSE DR</t>
  </si>
  <si>
    <t>6523 MILFORD CIRCLE</t>
  </si>
  <si>
    <t>6535 MILFORD CIRCLE</t>
  </si>
  <si>
    <t>6561 MILFORD CIRCLE</t>
  </si>
  <si>
    <t>6290 STANHOPE PLACE</t>
  </si>
  <si>
    <t>6507 TRADD DR</t>
  </si>
  <si>
    <t>6509 TRADD DR</t>
  </si>
  <si>
    <t>6504 TREATY WAY</t>
  </si>
  <si>
    <t>6524 TREATY WAY</t>
  </si>
  <si>
    <t>6528 TREATY WAY</t>
  </si>
  <si>
    <t>CURRENT LN</t>
  </si>
  <si>
    <t>6511 CURRENT LN</t>
  </si>
  <si>
    <t>6528 CURRENT LN</t>
  </si>
  <si>
    <t>6532 CURRENT LN</t>
  </si>
  <si>
    <t>6537 CURRENT LN</t>
  </si>
  <si>
    <t>6546 CURRENT LN</t>
  </si>
  <si>
    <t>6549 CURRENT LN</t>
  </si>
  <si>
    <t>6559 CURRENT LN</t>
  </si>
  <si>
    <t>6520 HORBECK DR</t>
  </si>
  <si>
    <t>HOURGLASS COURT</t>
  </si>
  <si>
    <t>6525 BROAD ST N</t>
  </si>
  <si>
    <t>6526 BROAD ST N</t>
  </si>
  <si>
    <t>6530 BROAD ST N</t>
  </si>
  <si>
    <t>6534 BROAD ST N</t>
  </si>
  <si>
    <t>6552 BROAD ST S</t>
  </si>
  <si>
    <t>6552 CHEW WAY</t>
  </si>
  <si>
    <t>6682 CHEW WAY</t>
  </si>
  <si>
    <t>6694 CHEW WAY</t>
  </si>
  <si>
    <t>6487 EDGEMONT TRACE</t>
  </si>
  <si>
    <t>6310 HOURGLASS COURT</t>
  </si>
  <si>
    <t>6316 HOURGLASS COURT</t>
  </si>
  <si>
    <t>6527 TRADD DR</t>
  </si>
  <si>
    <t xml:space="preserve">6534 CURRENT LN                                              </t>
  </si>
  <si>
    <t xml:space="preserve">6528 CURRENT LN                                              </t>
  </si>
  <si>
    <t xml:space="preserve">6559 CURRENT LN                                              </t>
  </si>
  <si>
    <t xml:space="preserve">6544 CURRENT LN                                              </t>
  </si>
  <si>
    <t xml:space="preserve">6513 CURRENT LN                                              </t>
  </si>
  <si>
    <t xml:space="preserve">6510 CURRENT LN                                              </t>
  </si>
  <si>
    <t>6736 IVES DR</t>
  </si>
  <si>
    <t>6487 FILSON TRACE</t>
  </si>
  <si>
    <t>Mean</t>
  </si>
  <si>
    <t>Minimum</t>
  </si>
  <si>
    <t>Median</t>
  </si>
  <si>
    <t>Maximum</t>
  </si>
  <si>
    <t>Std Dev</t>
  </si>
  <si>
    <t>Count</t>
  </si>
  <si>
    <t>Sum $</t>
  </si>
  <si>
    <r>
      <t>Sum 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</si>
  <si>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$/ft</t>
    </r>
    <r>
      <rPr>
        <vertAlign val="superscript"/>
        <sz val="11"/>
        <color theme="1"/>
        <rFont val="Calibri"/>
        <family val="2"/>
        <scheme val="minor"/>
      </rPr>
      <t>2</t>
    </r>
  </si>
  <si>
    <t>Ave SQFT</t>
  </si>
  <si>
    <t>Ave Bed</t>
  </si>
  <si>
    <t>Ave Bath</t>
  </si>
  <si>
    <t>-</t>
  </si>
  <si>
    <t>Year</t>
  </si>
  <si>
    <t>Change Accounted for by Square Footage</t>
  </si>
  <si>
    <t>% Bsmt</t>
  </si>
  <si>
    <t>Annl $ Incr</t>
  </si>
  <si>
    <r>
      <t xml:space="preserve">2014 </t>
    </r>
    <r>
      <rPr>
        <sz val="11"/>
        <rFont val="Calibri"/>
        <family val="2"/>
      </rPr>
      <t>∆</t>
    </r>
  </si>
  <si>
    <t>Change Accounted for by Increased Basement Frequency*</t>
  </si>
  <si>
    <t>*Average Difference in Price of House with a Basement vs. No Basement</t>
  </si>
  <si>
    <t>Total Amount Accounted for by Average Home Characteristic Changes</t>
  </si>
  <si>
    <t>Amount Accounted for by Other Factors</t>
  </si>
  <si>
    <t>Corrected Average Price Change from 2013 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</si>
</sst>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2" fillId="0" borderId="0" xfId="0" applyFont="1"/>
    <xf numFmtId="0" fontId="0" fillId="0" borderId="0" xfId="0" applyFont="1"/>
    <xf numFmtId="1" fontId="0" fillId="0" borderId="0" xfId="0" applyNumberFormat="1" applyFont="1"/>
    <xf numFmtId="0" fontId="3" fillId="0" borderId="0" xfId="0" applyFont="1"/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0" xfId="0" applyNumberFormat="1"/>
    <xf numFmtId="10" fontId="0" fillId="0" borderId="0" xfId="0" applyNumberFormat="1"/>
    <xf numFmtId="4" fontId="0" fillId="0" borderId="0" xfId="0" applyNumberFormat="1"/>
    <xf numFmtId="165" fontId="3" fillId="0" borderId="0" xfId="0" applyNumberFormat="1" applyFont="1"/>
    <xf numFmtId="0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10" fontId="3" fillId="0" borderId="0" xfId="0" applyNumberFormat="1" applyFont="1"/>
    <xf numFmtId="10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65" fontId="3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166" fontId="3" fillId="0" borderId="0" xfId="0" applyNumberFormat="1" applyFont="1" applyFill="1"/>
    <xf numFmtId="10" fontId="3" fillId="0" borderId="0" xfId="0" applyNumberFormat="1" applyFont="1" applyFill="1"/>
    <xf numFmtId="4" fontId="3" fillId="0" borderId="0" xfId="0" applyNumberFormat="1" applyFont="1"/>
    <xf numFmtId="0" fontId="3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02"/>
  <sheetViews>
    <sheetView tabSelected="1" workbookViewId="0">
      <selection activeCell="H1" sqref="H1"/>
    </sheetView>
  </sheetViews>
  <sheetFormatPr defaultRowHeight="15" x14ac:dyDescent="0.25"/>
  <cols>
    <col min="1" max="1" width="10.42578125" bestFit="1" customWidth="1"/>
    <col min="2" max="2" width="29" customWidth="1"/>
    <col min="3" max="3" width="6" bestFit="1" customWidth="1"/>
    <col min="4" max="4" width="10.7109375" bestFit="1" customWidth="1"/>
    <col min="5" max="5" width="12.7109375" style="4" bestFit="1" customWidth="1"/>
    <col min="6" max="6" width="8.42578125" style="8" bestFit="1" customWidth="1"/>
    <col min="7" max="7" width="10.5703125" style="8" bestFit="1" customWidth="1"/>
    <col min="8" max="8" width="14.28515625" style="8" customWidth="1"/>
    <col min="9" max="9" width="9.28515625" style="7" bestFit="1" customWidth="1"/>
    <col min="10" max="10" width="6.7109375" style="7" bestFit="1" customWidth="1"/>
    <col min="11" max="11" width="9.140625" style="2"/>
  </cols>
  <sheetData>
    <row r="1" spans="1:11" x14ac:dyDescent="0.25">
      <c r="A1" t="s">
        <v>966</v>
      </c>
      <c r="B1" t="s">
        <v>965</v>
      </c>
      <c r="C1" t="s">
        <v>967</v>
      </c>
      <c r="D1" t="s">
        <v>975</v>
      </c>
      <c r="E1" s="4" t="s">
        <v>968</v>
      </c>
      <c r="F1" s="8" t="s">
        <v>970</v>
      </c>
      <c r="G1" s="9" t="s">
        <v>969</v>
      </c>
      <c r="H1" s="8" t="s">
        <v>971</v>
      </c>
      <c r="I1" s="8" t="s">
        <v>972</v>
      </c>
      <c r="J1" s="10" t="s">
        <v>973</v>
      </c>
    </row>
    <row r="2" spans="1:11" hidden="1" x14ac:dyDescent="0.25">
      <c r="A2">
        <v>0.28000000000000003</v>
      </c>
      <c r="B2" t="s">
        <v>0</v>
      </c>
      <c r="C2">
        <v>46077</v>
      </c>
      <c r="D2" s="1">
        <v>41313</v>
      </c>
      <c r="E2" s="4">
        <v>451826</v>
      </c>
      <c r="F2" s="8">
        <f>FIND(" ",B2,1)</f>
        <v>6</v>
      </c>
      <c r="G2" s="8" t="str">
        <f>LEFT(B2,F2-1)</f>
        <v>11375</v>
      </c>
      <c r="H2" s="10" t="str">
        <f>MID(B2,F2+1,J2-F2)</f>
        <v>ZANARDI CT</v>
      </c>
      <c r="I2" s="8">
        <f>LEN(B2)</f>
        <v>60</v>
      </c>
      <c r="J2" s="10">
        <f>IF(ISERROR(FIND("  ",B2,1))=FALSE,FIND("  ",B2,1)-1,LEN(B2))</f>
        <v>16</v>
      </c>
      <c r="K2" s="3"/>
    </row>
    <row r="3" spans="1:11" hidden="1" x14ac:dyDescent="0.25">
      <c r="A3">
        <v>0.02</v>
      </c>
      <c r="B3" t="s">
        <v>1</v>
      </c>
      <c r="C3">
        <v>46077</v>
      </c>
      <c r="D3" s="1">
        <v>41306</v>
      </c>
      <c r="E3" s="4">
        <v>142000</v>
      </c>
      <c r="F3" s="8">
        <f t="shared" ref="F3:F66" si="0">FIND(" ",B3,1)</f>
        <v>5</v>
      </c>
      <c r="G3" s="8" t="str">
        <f t="shared" ref="G3:G66" si="1">LEFT(B3,F3-1)</f>
        <v>3977</v>
      </c>
      <c r="H3" s="10" t="str">
        <f t="shared" ref="H3:H66" si="2">MID(B3,F3+1,J3-F3)</f>
        <v>MUCH MARCLE DR 1605</v>
      </c>
      <c r="I3" s="8">
        <f t="shared" ref="I3:I66" si="3">LEN(B3)</f>
        <v>60</v>
      </c>
      <c r="J3" s="10">
        <f t="shared" ref="J3:J27" si="4">IF(ISERROR(FIND("  ",B3,1))=FALSE,FIND("  ",B3,1)-1,LEN(B3))</f>
        <v>24</v>
      </c>
      <c r="K3" s="3"/>
    </row>
    <row r="4" spans="1:11" hidden="1" x14ac:dyDescent="0.25">
      <c r="A4">
        <v>6.1820000000000004</v>
      </c>
      <c r="B4" t="s">
        <v>2</v>
      </c>
      <c r="C4">
        <v>46077</v>
      </c>
      <c r="D4" s="1">
        <v>41347</v>
      </c>
      <c r="E4" s="4">
        <v>320000</v>
      </c>
      <c r="F4" s="8">
        <f t="shared" si="0"/>
        <v>5</v>
      </c>
      <c r="G4" s="8" t="str">
        <f t="shared" si="1"/>
        <v>7341</v>
      </c>
      <c r="H4" s="10" t="str">
        <f t="shared" si="2"/>
        <v>W. 92nd Street</v>
      </c>
      <c r="I4" s="8">
        <f t="shared" si="3"/>
        <v>19</v>
      </c>
      <c r="J4" s="10">
        <f t="shared" si="4"/>
        <v>19</v>
      </c>
      <c r="K4" s="3"/>
    </row>
    <row r="5" spans="1:11" hidden="1" x14ac:dyDescent="0.25">
      <c r="A5">
        <v>0.49</v>
      </c>
      <c r="B5" t="s">
        <v>3</v>
      </c>
      <c r="C5">
        <v>46077</v>
      </c>
      <c r="D5" s="1">
        <v>41283</v>
      </c>
      <c r="E5" s="4">
        <v>585953</v>
      </c>
      <c r="F5" s="8">
        <f t="shared" si="0"/>
        <v>5</v>
      </c>
      <c r="G5" s="8" t="str">
        <f t="shared" si="1"/>
        <v>3839</v>
      </c>
      <c r="H5" s="10" t="str">
        <f t="shared" si="2"/>
        <v>ABNEY HIGHLAND DR</v>
      </c>
      <c r="I5" s="8">
        <f t="shared" si="3"/>
        <v>60</v>
      </c>
      <c r="J5" s="10">
        <f t="shared" si="4"/>
        <v>22</v>
      </c>
      <c r="K5" s="3"/>
    </row>
    <row r="6" spans="1:11" hidden="1" x14ac:dyDescent="0.25">
      <c r="A6">
        <v>0.48</v>
      </c>
      <c r="B6" t="s">
        <v>4</v>
      </c>
      <c r="C6">
        <v>46077</v>
      </c>
      <c r="D6" s="1">
        <v>41291</v>
      </c>
      <c r="E6" s="4">
        <v>456653</v>
      </c>
      <c r="F6" s="8">
        <f t="shared" si="0"/>
        <v>5</v>
      </c>
      <c r="G6" s="8" t="str">
        <f t="shared" si="1"/>
        <v>3853</v>
      </c>
      <c r="H6" s="10" t="str">
        <f t="shared" si="2"/>
        <v>ABNEY HIGHLAND DR</v>
      </c>
      <c r="I6" s="8">
        <f t="shared" si="3"/>
        <v>60</v>
      </c>
      <c r="J6" s="10">
        <f t="shared" si="4"/>
        <v>22</v>
      </c>
      <c r="K6" s="3"/>
    </row>
    <row r="7" spans="1:11" hidden="1" x14ac:dyDescent="0.25">
      <c r="A7">
        <v>0.4</v>
      </c>
      <c r="B7" t="s">
        <v>5</v>
      </c>
      <c r="C7">
        <v>46077</v>
      </c>
      <c r="D7" s="1">
        <v>41285</v>
      </c>
      <c r="E7" s="4">
        <v>499409</v>
      </c>
      <c r="F7" s="8">
        <f t="shared" si="0"/>
        <v>5</v>
      </c>
      <c r="G7" s="8" t="str">
        <f t="shared" si="1"/>
        <v>3690</v>
      </c>
      <c r="H7" s="10" t="str">
        <f t="shared" si="2"/>
        <v>ABNEY HIGHLAND DR</v>
      </c>
      <c r="I7" s="8">
        <f t="shared" si="3"/>
        <v>60</v>
      </c>
      <c r="J7" s="10">
        <f t="shared" si="4"/>
        <v>22</v>
      </c>
      <c r="K7" s="3"/>
    </row>
    <row r="8" spans="1:11" hidden="1" x14ac:dyDescent="0.25">
      <c r="A8">
        <v>1.21</v>
      </c>
      <c r="B8" t="s">
        <v>6</v>
      </c>
      <c r="C8">
        <v>46077</v>
      </c>
      <c r="D8" s="1">
        <v>41299</v>
      </c>
      <c r="E8" s="4">
        <v>200000</v>
      </c>
      <c r="F8" s="8">
        <f t="shared" si="0"/>
        <v>5</v>
      </c>
      <c r="G8" s="8" t="str">
        <f t="shared" si="1"/>
        <v>4606</v>
      </c>
      <c r="H8" s="10" t="str">
        <f t="shared" si="2"/>
        <v>141ST ST. W</v>
      </c>
      <c r="I8" s="8">
        <f t="shared" si="3"/>
        <v>60</v>
      </c>
      <c r="J8" s="10">
        <f t="shared" si="4"/>
        <v>16</v>
      </c>
      <c r="K8" s="3"/>
    </row>
    <row r="9" spans="1:11" hidden="1" x14ac:dyDescent="0.25">
      <c r="A9">
        <v>0.47</v>
      </c>
      <c r="B9" t="s">
        <v>7</v>
      </c>
      <c r="C9">
        <v>46077</v>
      </c>
      <c r="D9" s="1">
        <v>41305</v>
      </c>
      <c r="E9" s="4">
        <v>462998</v>
      </c>
      <c r="F9" s="8">
        <f t="shared" si="0"/>
        <v>5</v>
      </c>
      <c r="G9" s="8" t="str">
        <f t="shared" si="1"/>
        <v>3706</v>
      </c>
      <c r="H9" s="10" t="str">
        <f t="shared" si="2"/>
        <v>ABNEY HIGHLAND DR</v>
      </c>
      <c r="I9" s="8">
        <f t="shared" si="3"/>
        <v>60</v>
      </c>
      <c r="J9" s="10">
        <f t="shared" si="4"/>
        <v>22</v>
      </c>
      <c r="K9" s="3"/>
    </row>
    <row r="10" spans="1:11" hidden="1" x14ac:dyDescent="0.25">
      <c r="A10">
        <v>0.03</v>
      </c>
      <c r="B10" t="s">
        <v>8</v>
      </c>
      <c r="C10">
        <v>46077</v>
      </c>
      <c r="D10" s="1">
        <v>41289</v>
      </c>
      <c r="E10" s="4">
        <v>155000</v>
      </c>
      <c r="F10" s="8">
        <f t="shared" si="0"/>
        <v>5</v>
      </c>
      <c r="G10" s="8" t="str">
        <f t="shared" si="1"/>
        <v>4018</v>
      </c>
      <c r="H10" s="10" t="str">
        <f t="shared" si="2"/>
        <v>MUCH MARCLE DR 1304</v>
      </c>
      <c r="I10" s="8">
        <f t="shared" si="3"/>
        <v>60</v>
      </c>
      <c r="J10" s="10">
        <f t="shared" si="4"/>
        <v>24</v>
      </c>
      <c r="K10" s="3"/>
    </row>
    <row r="11" spans="1:11" hidden="1" x14ac:dyDescent="0.25">
      <c r="A11">
        <v>0.22</v>
      </c>
      <c r="B11" t="s">
        <v>9</v>
      </c>
      <c r="C11">
        <v>46077</v>
      </c>
      <c r="D11" s="1">
        <v>41305</v>
      </c>
      <c r="E11" s="4">
        <v>331991</v>
      </c>
      <c r="F11" s="8">
        <f t="shared" si="0"/>
        <v>6</v>
      </c>
      <c r="G11" s="8" t="str">
        <f t="shared" si="1"/>
        <v>11934</v>
      </c>
      <c r="H11" s="10" t="str">
        <f t="shared" si="2"/>
        <v>MANNINGS PASS</v>
      </c>
      <c r="I11" s="8">
        <f t="shared" si="3"/>
        <v>60</v>
      </c>
      <c r="J11" s="10">
        <f t="shared" si="4"/>
        <v>19</v>
      </c>
      <c r="K11" s="3"/>
    </row>
    <row r="12" spans="1:11" hidden="1" x14ac:dyDescent="0.25">
      <c r="A12">
        <v>0.44</v>
      </c>
      <c r="B12" t="s">
        <v>10</v>
      </c>
      <c r="C12">
        <v>46077</v>
      </c>
      <c r="D12" s="1">
        <v>41332</v>
      </c>
      <c r="E12" s="4">
        <v>581367</v>
      </c>
      <c r="F12" s="8">
        <f t="shared" si="0"/>
        <v>5</v>
      </c>
      <c r="G12" s="8" t="str">
        <f t="shared" si="1"/>
        <v>3678</v>
      </c>
      <c r="H12" s="10" t="str">
        <f t="shared" si="2"/>
        <v>ABNEY POINT DR</v>
      </c>
      <c r="I12" s="8">
        <f t="shared" si="3"/>
        <v>60</v>
      </c>
      <c r="J12" s="10">
        <f t="shared" si="4"/>
        <v>19</v>
      </c>
      <c r="K12" s="3"/>
    </row>
    <row r="13" spans="1:11" hidden="1" x14ac:dyDescent="0.25">
      <c r="A13">
        <v>0.28999999999999998</v>
      </c>
      <c r="B13" t="s">
        <v>11</v>
      </c>
      <c r="C13">
        <v>46077</v>
      </c>
      <c r="D13" s="1">
        <v>41331</v>
      </c>
      <c r="E13" s="4">
        <v>99250</v>
      </c>
      <c r="F13" s="8">
        <f t="shared" si="0"/>
        <v>5</v>
      </c>
      <c r="G13" s="8" t="str">
        <f t="shared" si="1"/>
        <v>4520</v>
      </c>
      <c r="H13" s="10" t="str">
        <f t="shared" si="2"/>
        <v>WATERCHASE COURT</v>
      </c>
      <c r="I13" s="8">
        <f t="shared" si="3"/>
        <v>60</v>
      </c>
      <c r="J13" s="10">
        <f t="shared" si="4"/>
        <v>21</v>
      </c>
      <c r="K13" s="3"/>
    </row>
    <row r="14" spans="1:11" hidden="1" x14ac:dyDescent="0.25">
      <c r="A14">
        <v>0.28000000000000003</v>
      </c>
      <c r="B14" t="s">
        <v>12</v>
      </c>
      <c r="C14">
        <v>46077</v>
      </c>
      <c r="D14" s="1">
        <v>41331</v>
      </c>
      <c r="E14" s="4">
        <v>99250</v>
      </c>
      <c r="F14" s="8">
        <f t="shared" si="0"/>
        <v>5</v>
      </c>
      <c r="G14" s="8" t="str">
        <f t="shared" si="1"/>
        <v>4518</v>
      </c>
      <c r="H14" s="10" t="str">
        <f t="shared" si="2"/>
        <v>COOL SPRINGS COURT</v>
      </c>
      <c r="I14" s="8">
        <f t="shared" si="3"/>
        <v>60</v>
      </c>
      <c r="J14" s="10">
        <f t="shared" si="4"/>
        <v>23</v>
      </c>
      <c r="K14" s="3"/>
    </row>
    <row r="15" spans="1:11" hidden="1" x14ac:dyDescent="0.25">
      <c r="A15">
        <v>0.19600000000000001</v>
      </c>
      <c r="B15" t="s">
        <v>974</v>
      </c>
      <c r="C15">
        <v>46077</v>
      </c>
      <c r="D15" s="1">
        <v>41373</v>
      </c>
      <c r="E15" s="4">
        <v>0</v>
      </c>
      <c r="F15" s="8">
        <f t="shared" si="0"/>
        <v>5</v>
      </c>
      <c r="G15" s="8" t="str">
        <f t="shared" si="1"/>
        <v>9600</v>
      </c>
      <c r="H15" s="10" t="str">
        <f t="shared" si="2"/>
        <v>N 7080W</v>
      </c>
      <c r="I15" s="8">
        <f t="shared" si="3"/>
        <v>12</v>
      </c>
      <c r="J15" s="10">
        <f t="shared" si="4"/>
        <v>12</v>
      </c>
      <c r="K15" s="3"/>
    </row>
    <row r="16" spans="1:11" hidden="1" x14ac:dyDescent="0.25">
      <c r="A16">
        <v>1.1359999999999999</v>
      </c>
      <c r="B16" t="s">
        <v>13</v>
      </c>
      <c r="C16">
        <v>46077</v>
      </c>
      <c r="D16" s="1">
        <v>41375</v>
      </c>
      <c r="E16" s="4">
        <v>0</v>
      </c>
      <c r="F16" s="8">
        <f t="shared" si="0"/>
        <v>5</v>
      </c>
      <c r="G16" s="8" t="str">
        <f t="shared" si="1"/>
        <v>7260</v>
      </c>
      <c r="H16" s="10" t="str">
        <f t="shared" si="2"/>
        <v>WEST 93RD STREET</v>
      </c>
      <c r="I16" s="8">
        <f t="shared" si="3"/>
        <v>21</v>
      </c>
      <c r="J16" s="10">
        <f t="shared" si="4"/>
        <v>21</v>
      </c>
      <c r="K16" s="3"/>
    </row>
    <row r="17" spans="1:11" hidden="1" x14ac:dyDescent="0.25">
      <c r="A17">
        <v>0</v>
      </c>
      <c r="B17" t="s">
        <v>14</v>
      </c>
      <c r="C17">
        <v>46077</v>
      </c>
      <c r="D17" s="1">
        <v>41334</v>
      </c>
      <c r="E17" s="4">
        <v>83900</v>
      </c>
      <c r="F17" s="8">
        <f t="shared" si="0"/>
        <v>5</v>
      </c>
      <c r="G17" s="8" t="str">
        <f t="shared" si="1"/>
        <v>7647</v>
      </c>
      <c r="H17" s="10" t="str">
        <f t="shared" si="2"/>
        <v>Bishops Green</v>
      </c>
      <c r="I17" s="8">
        <f t="shared" si="3"/>
        <v>60</v>
      </c>
      <c r="J17" s="10">
        <f t="shared" si="4"/>
        <v>18</v>
      </c>
      <c r="K17" s="3"/>
    </row>
    <row r="18" spans="1:11" hidden="1" x14ac:dyDescent="0.25">
      <c r="A18">
        <v>0.5</v>
      </c>
      <c r="B18" t="s">
        <v>15</v>
      </c>
      <c r="C18">
        <v>46077</v>
      </c>
      <c r="D18" s="1">
        <v>41334</v>
      </c>
      <c r="E18" s="4">
        <v>415000</v>
      </c>
      <c r="F18" s="8">
        <f t="shared" si="0"/>
        <v>5</v>
      </c>
      <c r="G18" s="8" t="str">
        <f t="shared" si="1"/>
        <v>6817</v>
      </c>
      <c r="H18" s="10" t="str">
        <f t="shared" si="2"/>
        <v>WINDEMERE CIRCLE</v>
      </c>
      <c r="I18" s="8">
        <f t="shared" si="3"/>
        <v>60</v>
      </c>
      <c r="J18" s="10">
        <f t="shared" si="4"/>
        <v>21</v>
      </c>
      <c r="K18" s="3"/>
    </row>
    <row r="19" spans="1:11" hidden="1" x14ac:dyDescent="0.25">
      <c r="A19">
        <v>2.61</v>
      </c>
      <c r="B19" t="s">
        <v>17</v>
      </c>
      <c r="C19">
        <v>46077</v>
      </c>
      <c r="D19" s="1">
        <v>41334</v>
      </c>
      <c r="E19" s="4">
        <v>400000</v>
      </c>
      <c r="F19" s="8">
        <f t="shared" si="0"/>
        <v>5</v>
      </c>
      <c r="G19" s="8" t="str">
        <f t="shared" si="1"/>
        <v>8620</v>
      </c>
      <c r="H19" s="10" t="str">
        <f t="shared" si="2"/>
        <v>E 300 S</v>
      </c>
      <c r="I19" s="8">
        <f t="shared" si="3"/>
        <v>60</v>
      </c>
      <c r="J19" s="10">
        <f t="shared" si="4"/>
        <v>12</v>
      </c>
    </row>
    <row r="20" spans="1:11" hidden="1" x14ac:dyDescent="0.25">
      <c r="A20">
        <v>0</v>
      </c>
      <c r="B20" t="s">
        <v>16</v>
      </c>
      <c r="C20">
        <v>46077</v>
      </c>
      <c r="D20" s="1">
        <v>41334</v>
      </c>
      <c r="E20" s="4">
        <v>243000</v>
      </c>
      <c r="F20" s="8">
        <f t="shared" si="0"/>
        <v>5</v>
      </c>
      <c r="G20" s="8" t="str">
        <f t="shared" si="1"/>
        <v>7839</v>
      </c>
      <c r="H20" s="10" t="str">
        <f t="shared" si="2"/>
        <v>PARKDALE DR</v>
      </c>
      <c r="I20" s="8">
        <f t="shared" si="3"/>
        <v>60</v>
      </c>
      <c r="J20" s="10">
        <f t="shared" si="4"/>
        <v>16</v>
      </c>
    </row>
    <row r="21" spans="1:11" hidden="1" x14ac:dyDescent="0.25">
      <c r="A21">
        <v>0.37</v>
      </c>
      <c r="B21" t="s">
        <v>18</v>
      </c>
      <c r="C21">
        <v>46077</v>
      </c>
      <c r="D21" s="1">
        <v>41277</v>
      </c>
      <c r="E21" s="4">
        <v>363249.58</v>
      </c>
      <c r="F21" s="8">
        <f t="shared" si="0"/>
        <v>5</v>
      </c>
      <c r="G21" s="8" t="str">
        <f t="shared" si="1"/>
        <v>4357</v>
      </c>
      <c r="H21" s="10" t="str">
        <f t="shared" si="2"/>
        <v>LEDGE ROCK CT</v>
      </c>
      <c r="I21" s="8">
        <f t="shared" si="3"/>
        <v>60</v>
      </c>
      <c r="J21" s="10">
        <f t="shared" si="4"/>
        <v>18</v>
      </c>
    </row>
    <row r="22" spans="1:11" hidden="1" x14ac:dyDescent="0.25">
      <c r="A22">
        <v>0.95</v>
      </c>
      <c r="B22" t="s">
        <v>19</v>
      </c>
      <c r="C22">
        <v>46077</v>
      </c>
      <c r="D22" s="1">
        <v>41281</v>
      </c>
      <c r="E22" s="4">
        <v>395000</v>
      </c>
      <c r="F22" s="8">
        <f t="shared" si="0"/>
        <v>4</v>
      </c>
      <c r="G22" s="8" t="str">
        <f t="shared" si="1"/>
        <v>645</v>
      </c>
      <c r="H22" s="10" t="str">
        <f t="shared" si="2"/>
        <v>EAGLE CREEK CIR</v>
      </c>
      <c r="I22" s="8">
        <f t="shared" si="3"/>
        <v>60</v>
      </c>
      <c r="J22" s="10">
        <f t="shared" si="4"/>
        <v>19</v>
      </c>
    </row>
    <row r="23" spans="1:11" x14ac:dyDescent="0.25">
      <c r="A23">
        <v>0.15</v>
      </c>
      <c r="B23" t="s">
        <v>1087</v>
      </c>
      <c r="C23">
        <v>46077</v>
      </c>
      <c r="D23" s="1">
        <v>41277</v>
      </c>
      <c r="E23" s="4">
        <v>192000</v>
      </c>
      <c r="F23" s="8">
        <f t="shared" si="0"/>
        <v>5</v>
      </c>
      <c r="G23" s="8" t="str">
        <f t="shared" si="1"/>
        <v>6672</v>
      </c>
      <c r="H23" s="10" t="str">
        <f t="shared" si="2"/>
        <v>CHEW Way</v>
      </c>
      <c r="I23" s="8">
        <f t="shared" si="3"/>
        <v>57</v>
      </c>
      <c r="J23" s="10">
        <f t="shared" si="4"/>
        <v>13</v>
      </c>
    </row>
    <row r="24" spans="1:11" hidden="1" x14ac:dyDescent="0.25">
      <c r="A24">
        <v>0.59</v>
      </c>
      <c r="B24" t="s">
        <v>20</v>
      </c>
      <c r="C24">
        <v>46077</v>
      </c>
      <c r="D24" s="1">
        <v>41277</v>
      </c>
      <c r="E24" s="4">
        <v>556000</v>
      </c>
      <c r="F24" s="8">
        <f t="shared" si="0"/>
        <v>6</v>
      </c>
      <c r="G24" s="8" t="str">
        <f t="shared" si="1"/>
        <v>10141</v>
      </c>
      <c r="H24" s="10" t="str">
        <f t="shared" si="2"/>
        <v>HICKORY RIDGE DR</v>
      </c>
      <c r="I24" s="8">
        <f t="shared" si="3"/>
        <v>60</v>
      </c>
      <c r="J24" s="10">
        <f t="shared" si="4"/>
        <v>22</v>
      </c>
    </row>
    <row r="25" spans="1:11" hidden="1" x14ac:dyDescent="0.25">
      <c r="A25">
        <v>0.41</v>
      </c>
      <c r="B25" t="s">
        <v>21</v>
      </c>
      <c r="C25">
        <v>46077</v>
      </c>
      <c r="D25" s="1">
        <v>41283</v>
      </c>
      <c r="E25" s="4">
        <v>160000</v>
      </c>
      <c r="F25" s="8">
        <f t="shared" si="0"/>
        <v>4</v>
      </c>
      <c r="G25" s="8" t="str">
        <f t="shared" si="1"/>
        <v>804</v>
      </c>
      <c r="H25" s="10" t="str">
        <f t="shared" si="2"/>
        <v>EAGLEWOOD DR</v>
      </c>
      <c r="I25" s="8">
        <f t="shared" si="3"/>
        <v>60</v>
      </c>
      <c r="J25" s="10">
        <f t="shared" si="4"/>
        <v>16</v>
      </c>
    </row>
    <row r="26" spans="1:11" hidden="1" x14ac:dyDescent="0.25">
      <c r="A26">
        <v>0.35599999999999998</v>
      </c>
      <c r="B26" t="s">
        <v>22</v>
      </c>
      <c r="C26">
        <v>46077</v>
      </c>
      <c r="D26" s="1">
        <v>41277</v>
      </c>
      <c r="E26" s="4">
        <v>362632.33</v>
      </c>
      <c r="F26" s="8">
        <f t="shared" si="0"/>
        <v>5</v>
      </c>
      <c r="G26" s="8" t="str">
        <f t="shared" si="1"/>
        <v>9018</v>
      </c>
      <c r="H26" s="10" t="str">
        <f t="shared" si="2"/>
        <v>STONEWICK CIRCLE</v>
      </c>
      <c r="I26" s="8">
        <f t="shared" si="3"/>
        <v>60</v>
      </c>
      <c r="J26" s="10">
        <f t="shared" si="4"/>
        <v>21</v>
      </c>
    </row>
    <row r="27" spans="1:11" hidden="1" x14ac:dyDescent="0.25">
      <c r="A27">
        <v>0.31</v>
      </c>
      <c r="B27" t="s">
        <v>23</v>
      </c>
      <c r="C27">
        <v>46077</v>
      </c>
      <c r="D27" s="1">
        <v>41278</v>
      </c>
      <c r="E27" s="4">
        <v>308500</v>
      </c>
      <c r="F27" s="8">
        <f t="shared" si="0"/>
        <v>5</v>
      </c>
      <c r="G27" s="8" t="str">
        <f t="shared" si="1"/>
        <v>4161</v>
      </c>
      <c r="H27" s="10" t="str">
        <f t="shared" si="2"/>
        <v>FIELD MASTER DR</v>
      </c>
      <c r="I27" s="8">
        <f t="shared" si="3"/>
        <v>60</v>
      </c>
      <c r="J27" s="10">
        <f t="shared" si="4"/>
        <v>20</v>
      </c>
    </row>
    <row r="28" spans="1:11" hidden="1" x14ac:dyDescent="0.25">
      <c r="A28">
        <v>0.23</v>
      </c>
      <c r="B28" t="s">
        <v>24</v>
      </c>
      <c r="C28">
        <v>46077</v>
      </c>
      <c r="D28" s="1">
        <v>41283</v>
      </c>
      <c r="E28" s="4">
        <v>405000</v>
      </c>
      <c r="F28" s="8">
        <f t="shared" si="0"/>
        <v>5</v>
      </c>
      <c r="G28" s="8" t="str">
        <f t="shared" si="1"/>
        <v>2703</v>
      </c>
      <c r="H28" s="10" t="str">
        <f t="shared" si="2"/>
        <v>E HIGH GROVE CIRCLE</v>
      </c>
      <c r="I28" s="8">
        <f t="shared" si="3"/>
        <v>60</v>
      </c>
      <c r="J28" s="10">
        <f t="shared" ref="J28:J66" si="5">IF(ISERROR(FIND("  ",B28,1))=FALSE,FIND("  ",B28,1)-1,LEN(B28))</f>
        <v>24</v>
      </c>
    </row>
    <row r="29" spans="1:11" hidden="1" x14ac:dyDescent="0.25">
      <c r="A29">
        <v>0.24</v>
      </c>
      <c r="B29" t="s">
        <v>25</v>
      </c>
      <c r="C29">
        <v>46077</v>
      </c>
      <c r="D29" s="1">
        <v>41276</v>
      </c>
      <c r="E29" s="4">
        <v>465430</v>
      </c>
      <c r="F29" s="8">
        <f t="shared" si="0"/>
        <v>5</v>
      </c>
      <c r="G29" s="8" t="str">
        <f t="shared" si="1"/>
        <v>2714</v>
      </c>
      <c r="H29" s="10" t="str">
        <f t="shared" si="2"/>
        <v>BENMORE COURT</v>
      </c>
      <c r="I29" s="8">
        <f t="shared" si="3"/>
        <v>60</v>
      </c>
      <c r="J29" s="10">
        <f t="shared" si="5"/>
        <v>18</v>
      </c>
    </row>
    <row r="30" spans="1:11" hidden="1" x14ac:dyDescent="0.25">
      <c r="A30">
        <v>0.17899999999999999</v>
      </c>
      <c r="B30" t="s">
        <v>26</v>
      </c>
      <c r="C30">
        <v>46077</v>
      </c>
      <c r="D30" s="1">
        <v>41285</v>
      </c>
      <c r="E30" s="4">
        <v>63900</v>
      </c>
      <c r="F30" s="8">
        <f t="shared" si="0"/>
        <v>5</v>
      </c>
      <c r="G30" s="8" t="str">
        <f t="shared" si="1"/>
        <v>7654</v>
      </c>
      <c r="H30" s="10" t="str">
        <f t="shared" si="2"/>
        <v>THE COMMONS</v>
      </c>
      <c r="I30" s="8">
        <f t="shared" si="3"/>
        <v>60</v>
      </c>
      <c r="J30" s="10">
        <f t="shared" si="5"/>
        <v>16</v>
      </c>
    </row>
    <row r="31" spans="1:11" hidden="1" x14ac:dyDescent="0.25">
      <c r="A31">
        <v>0</v>
      </c>
      <c r="B31" t="s">
        <v>27</v>
      </c>
      <c r="C31">
        <v>46077</v>
      </c>
      <c r="D31" s="1">
        <v>41278</v>
      </c>
      <c r="E31" s="4">
        <v>258600</v>
      </c>
      <c r="F31" s="8">
        <f t="shared" si="0"/>
        <v>4</v>
      </c>
      <c r="G31" s="8" t="str">
        <f t="shared" si="1"/>
        <v>125</v>
      </c>
      <c r="H31" s="10" t="str">
        <f t="shared" si="2"/>
        <v>GOVERNORS LN</v>
      </c>
      <c r="I31" s="8">
        <f t="shared" si="3"/>
        <v>60</v>
      </c>
      <c r="J31" s="10">
        <f t="shared" si="5"/>
        <v>16</v>
      </c>
    </row>
    <row r="32" spans="1:11" hidden="1" x14ac:dyDescent="0.25">
      <c r="A32">
        <v>0</v>
      </c>
      <c r="B32" t="s">
        <v>28</v>
      </c>
      <c r="C32">
        <v>46077</v>
      </c>
      <c r="D32" s="1">
        <v>41278</v>
      </c>
      <c r="E32" s="4">
        <v>325000</v>
      </c>
      <c r="F32" s="8">
        <f t="shared" si="0"/>
        <v>4</v>
      </c>
      <c r="G32" s="8" t="str">
        <f t="shared" si="1"/>
        <v>207</v>
      </c>
      <c r="H32" s="10" t="str">
        <f t="shared" si="2"/>
        <v>WAKEFIELD WAY</v>
      </c>
      <c r="I32" s="8">
        <f t="shared" si="3"/>
        <v>60</v>
      </c>
      <c r="J32" s="10">
        <f t="shared" si="5"/>
        <v>17</v>
      </c>
    </row>
    <row r="33" spans="1:10" hidden="1" x14ac:dyDescent="0.25">
      <c r="A33">
        <v>0.41299999999999998</v>
      </c>
      <c r="B33" t="s">
        <v>29</v>
      </c>
      <c r="C33">
        <v>46077</v>
      </c>
      <c r="D33" s="1">
        <v>41277</v>
      </c>
      <c r="E33" s="4">
        <v>66500</v>
      </c>
      <c r="F33" s="8">
        <f t="shared" si="0"/>
        <v>4</v>
      </c>
      <c r="G33" s="8" t="str">
        <f t="shared" si="1"/>
        <v>481</v>
      </c>
      <c r="H33" s="10" t="str">
        <f t="shared" si="2"/>
        <v>BEVERLY DR</v>
      </c>
      <c r="I33" s="8">
        <f t="shared" si="3"/>
        <v>60</v>
      </c>
      <c r="J33" s="10">
        <f t="shared" si="5"/>
        <v>14</v>
      </c>
    </row>
    <row r="34" spans="1:10" hidden="1" x14ac:dyDescent="0.25">
      <c r="A34">
        <v>0.38</v>
      </c>
      <c r="B34" t="s">
        <v>30</v>
      </c>
      <c r="C34">
        <v>46077</v>
      </c>
      <c r="D34" s="1">
        <v>41277</v>
      </c>
      <c r="E34" s="4">
        <v>320000</v>
      </c>
      <c r="F34" s="8">
        <f t="shared" si="0"/>
        <v>5</v>
      </c>
      <c r="G34" s="8" t="str">
        <f t="shared" si="1"/>
        <v>4430</v>
      </c>
      <c r="H34" s="10" t="str">
        <f t="shared" si="2"/>
        <v>BRITTANY DR</v>
      </c>
      <c r="I34" s="8">
        <f t="shared" si="3"/>
        <v>60</v>
      </c>
      <c r="J34" s="10">
        <f t="shared" si="5"/>
        <v>16</v>
      </c>
    </row>
    <row r="35" spans="1:10" x14ac:dyDescent="0.25">
      <c r="A35">
        <v>0.30299999999999999</v>
      </c>
      <c r="B35" t="s">
        <v>1075</v>
      </c>
      <c r="C35">
        <v>46077</v>
      </c>
      <c r="D35" s="1">
        <v>41277</v>
      </c>
      <c r="E35" s="4">
        <v>305460</v>
      </c>
      <c r="F35" s="8">
        <f t="shared" si="0"/>
        <v>5</v>
      </c>
      <c r="G35" s="8" t="str">
        <f t="shared" si="1"/>
        <v>6768</v>
      </c>
      <c r="H35" s="10" t="str">
        <f t="shared" si="2"/>
        <v>BROUGHTON CIRCLE</v>
      </c>
      <c r="I35" s="8">
        <f t="shared" si="3"/>
        <v>60</v>
      </c>
      <c r="J35" s="10">
        <f t="shared" si="5"/>
        <v>21</v>
      </c>
    </row>
    <row r="36" spans="1:10" hidden="1" x14ac:dyDescent="0.25">
      <c r="A36">
        <v>0</v>
      </c>
      <c r="B36" t="s">
        <v>31</v>
      </c>
      <c r="C36">
        <v>46077</v>
      </c>
      <c r="D36" s="1">
        <v>41288</v>
      </c>
      <c r="E36" s="4">
        <v>189500</v>
      </c>
      <c r="F36" s="8">
        <f t="shared" si="0"/>
        <v>3</v>
      </c>
      <c r="G36" s="8" t="str">
        <f t="shared" si="1"/>
        <v>20</v>
      </c>
      <c r="H36" s="10" t="str">
        <f t="shared" si="2"/>
        <v>GRAYSTONE CT</v>
      </c>
      <c r="I36" s="8">
        <f t="shared" si="3"/>
        <v>60</v>
      </c>
      <c r="J36" s="10">
        <f t="shared" si="5"/>
        <v>15</v>
      </c>
    </row>
    <row r="37" spans="1:10" hidden="1" x14ac:dyDescent="0.25">
      <c r="A37">
        <v>0.16</v>
      </c>
      <c r="B37" t="s">
        <v>32</v>
      </c>
      <c r="C37">
        <v>46077</v>
      </c>
      <c r="D37" s="1">
        <v>41289</v>
      </c>
      <c r="E37" s="4">
        <v>226000</v>
      </c>
      <c r="F37" s="8">
        <f t="shared" si="0"/>
        <v>5</v>
      </c>
      <c r="G37" s="8" t="str">
        <f t="shared" si="1"/>
        <v>7820</v>
      </c>
      <c r="H37" s="10" t="str">
        <f t="shared" si="2"/>
        <v>EAGLES NEST BLVD</v>
      </c>
      <c r="I37" s="8">
        <f t="shared" si="3"/>
        <v>60</v>
      </c>
      <c r="J37" s="10">
        <f t="shared" si="5"/>
        <v>21</v>
      </c>
    </row>
    <row r="38" spans="1:10" hidden="1" x14ac:dyDescent="0.25">
      <c r="A38">
        <v>2</v>
      </c>
      <c r="B38" t="s">
        <v>33</v>
      </c>
      <c r="C38">
        <v>46077</v>
      </c>
      <c r="D38" s="1">
        <v>41277</v>
      </c>
      <c r="E38" s="4">
        <v>230409.53</v>
      </c>
      <c r="F38" s="8">
        <f t="shared" si="0"/>
        <v>5</v>
      </c>
      <c r="G38" s="8" t="str">
        <f t="shared" si="1"/>
        <v>1845</v>
      </c>
      <c r="H38" s="10" t="str">
        <f t="shared" si="2"/>
        <v>S 1100 E</v>
      </c>
      <c r="I38" s="8">
        <f t="shared" si="3"/>
        <v>60</v>
      </c>
      <c r="J38" s="10">
        <f t="shared" si="5"/>
        <v>13</v>
      </c>
    </row>
    <row r="39" spans="1:10" hidden="1" x14ac:dyDescent="0.25">
      <c r="A39">
        <v>0.48</v>
      </c>
      <c r="B39" t="s">
        <v>34</v>
      </c>
      <c r="C39">
        <v>46077</v>
      </c>
      <c r="D39" s="1">
        <v>41290</v>
      </c>
      <c r="E39" s="4">
        <v>464976</v>
      </c>
      <c r="F39" s="8">
        <f t="shared" si="0"/>
        <v>5</v>
      </c>
      <c r="G39" s="8" t="str">
        <f t="shared" si="1"/>
        <v>9991</v>
      </c>
      <c r="H39" s="10" t="str">
        <f t="shared" si="2"/>
        <v>OAK RIDGE DR</v>
      </c>
      <c r="I39" s="8">
        <f t="shared" si="3"/>
        <v>60</v>
      </c>
      <c r="J39" s="10">
        <f t="shared" si="5"/>
        <v>17</v>
      </c>
    </row>
    <row r="40" spans="1:10" hidden="1" x14ac:dyDescent="0.25">
      <c r="A40">
        <v>3.5640000000000001</v>
      </c>
      <c r="B40" t="s">
        <v>36</v>
      </c>
      <c r="C40">
        <v>46077</v>
      </c>
      <c r="D40" s="1">
        <v>41296</v>
      </c>
      <c r="E40" s="4">
        <v>955000</v>
      </c>
      <c r="F40" s="8">
        <f t="shared" si="0"/>
        <v>5</v>
      </c>
      <c r="G40" s="8" t="str">
        <f t="shared" si="1"/>
        <v>9650</v>
      </c>
      <c r="H40" s="10" t="str">
        <f t="shared" si="2"/>
        <v>SOARING HAWK CIR</v>
      </c>
      <c r="I40" s="8">
        <f t="shared" si="3"/>
        <v>60</v>
      </c>
      <c r="J40" s="10">
        <f t="shared" si="5"/>
        <v>21</v>
      </c>
    </row>
    <row r="41" spans="1:10" hidden="1" x14ac:dyDescent="0.25">
      <c r="A41">
        <v>0</v>
      </c>
      <c r="B41" t="s">
        <v>37</v>
      </c>
      <c r="C41">
        <v>46077</v>
      </c>
      <c r="D41" s="1">
        <v>41289</v>
      </c>
      <c r="E41" s="4">
        <v>387003</v>
      </c>
      <c r="F41" s="8">
        <f t="shared" si="0"/>
        <v>4</v>
      </c>
      <c r="G41" s="8" t="str">
        <f t="shared" si="1"/>
        <v>239</v>
      </c>
      <c r="H41" s="10" t="str">
        <f t="shared" si="2"/>
        <v>WAKEFIELD WAY</v>
      </c>
      <c r="I41" s="8">
        <f t="shared" si="3"/>
        <v>60</v>
      </c>
      <c r="J41" s="10">
        <f t="shared" si="5"/>
        <v>17</v>
      </c>
    </row>
    <row r="42" spans="1:10" hidden="1" x14ac:dyDescent="0.25">
      <c r="A42">
        <v>0.13</v>
      </c>
      <c r="B42" t="s">
        <v>38</v>
      </c>
      <c r="C42">
        <v>46077</v>
      </c>
      <c r="D42" s="1">
        <v>41289</v>
      </c>
      <c r="E42" s="4">
        <v>200000</v>
      </c>
      <c r="F42" s="8">
        <f t="shared" si="0"/>
        <v>3</v>
      </c>
      <c r="G42" s="8" t="str">
        <f t="shared" si="1"/>
        <v>17</v>
      </c>
      <c r="H42" s="10" t="str">
        <f t="shared" si="2"/>
        <v>DAPPLE CT</v>
      </c>
      <c r="I42" s="8">
        <f t="shared" si="3"/>
        <v>60</v>
      </c>
      <c r="J42" s="10">
        <f t="shared" si="5"/>
        <v>12</v>
      </c>
    </row>
    <row r="43" spans="1:10" hidden="1" x14ac:dyDescent="0.25">
      <c r="A43">
        <v>3</v>
      </c>
      <c r="B43" t="s">
        <v>39</v>
      </c>
      <c r="C43">
        <v>46077</v>
      </c>
      <c r="D43" s="1">
        <v>41299</v>
      </c>
      <c r="E43" s="4">
        <v>2000000</v>
      </c>
      <c r="F43" s="8">
        <f t="shared" si="0"/>
        <v>5</v>
      </c>
      <c r="G43" s="8" t="str">
        <f t="shared" si="1"/>
        <v>7113</v>
      </c>
      <c r="H43" s="10" t="str">
        <f t="shared" si="2"/>
        <v>S MAYFLOWER PARK DR</v>
      </c>
      <c r="I43" s="8">
        <f t="shared" si="3"/>
        <v>60</v>
      </c>
      <c r="J43" s="10">
        <f t="shared" si="5"/>
        <v>24</v>
      </c>
    </row>
    <row r="44" spans="1:10" hidden="1" x14ac:dyDescent="0.25">
      <c r="A44">
        <v>0.33</v>
      </c>
      <c r="B44" t="s">
        <v>40</v>
      </c>
      <c r="C44">
        <v>46077</v>
      </c>
      <c r="D44" s="1">
        <v>41288</v>
      </c>
      <c r="E44" s="4">
        <v>571972</v>
      </c>
      <c r="F44" s="8">
        <f t="shared" si="0"/>
        <v>5</v>
      </c>
      <c r="G44" s="8" t="str">
        <f t="shared" si="1"/>
        <v>2700</v>
      </c>
      <c r="H44" s="10" t="str">
        <f t="shared" si="2"/>
        <v>STILL CREEK DR</v>
      </c>
      <c r="I44" s="8">
        <f t="shared" si="3"/>
        <v>60</v>
      </c>
      <c r="J44" s="10">
        <f t="shared" si="5"/>
        <v>19</v>
      </c>
    </row>
    <row r="45" spans="1:10" hidden="1" x14ac:dyDescent="0.25">
      <c r="A45">
        <v>0.46800000000000003</v>
      </c>
      <c r="B45" t="s">
        <v>41</v>
      </c>
      <c r="C45">
        <v>46077</v>
      </c>
      <c r="D45" s="1">
        <v>41305</v>
      </c>
      <c r="E45" s="4">
        <v>470000</v>
      </c>
      <c r="F45" s="8">
        <f t="shared" si="0"/>
        <v>5</v>
      </c>
      <c r="G45" s="8" t="str">
        <f t="shared" si="1"/>
        <v>9154</v>
      </c>
      <c r="H45" s="10" t="str">
        <f t="shared" si="2"/>
        <v>WHISPER BAY CIR</v>
      </c>
      <c r="I45" s="8">
        <f t="shared" si="3"/>
        <v>60</v>
      </c>
      <c r="J45" s="10">
        <f t="shared" si="5"/>
        <v>20</v>
      </c>
    </row>
    <row r="46" spans="1:10" hidden="1" x14ac:dyDescent="0.25">
      <c r="A46">
        <v>0</v>
      </c>
      <c r="B46" t="s">
        <v>42</v>
      </c>
      <c r="C46">
        <v>46077</v>
      </c>
      <c r="D46" s="1">
        <v>41291</v>
      </c>
      <c r="E46" s="4">
        <v>362000</v>
      </c>
      <c r="F46" s="8">
        <f t="shared" si="0"/>
        <v>4</v>
      </c>
      <c r="G46" s="8" t="str">
        <f t="shared" si="1"/>
        <v>260</v>
      </c>
      <c r="H46" s="10" t="str">
        <f t="shared" si="2"/>
        <v>GOVERNORS LN</v>
      </c>
      <c r="I46" s="8">
        <f t="shared" si="3"/>
        <v>60</v>
      </c>
      <c r="J46" s="10">
        <f t="shared" si="5"/>
        <v>16</v>
      </c>
    </row>
    <row r="47" spans="1:10" hidden="1" x14ac:dyDescent="0.25">
      <c r="A47">
        <v>0</v>
      </c>
      <c r="B47" t="s">
        <v>43</v>
      </c>
      <c r="C47">
        <v>46077</v>
      </c>
      <c r="D47" s="1">
        <v>41298</v>
      </c>
      <c r="E47" s="4">
        <v>178000</v>
      </c>
      <c r="F47" s="8">
        <f t="shared" si="0"/>
        <v>5</v>
      </c>
      <c r="G47" s="8" t="str">
        <f t="shared" si="1"/>
        <v>1111</v>
      </c>
      <c r="H47" s="10" t="str">
        <f t="shared" si="2"/>
        <v>BECKER RD</v>
      </c>
      <c r="I47" s="8">
        <f t="shared" si="3"/>
        <v>60</v>
      </c>
      <c r="J47" s="10">
        <f t="shared" si="5"/>
        <v>14</v>
      </c>
    </row>
    <row r="48" spans="1:10" hidden="1" x14ac:dyDescent="0.25">
      <c r="A48">
        <v>0.19</v>
      </c>
      <c r="B48" t="s">
        <v>44</v>
      </c>
      <c r="C48">
        <v>46077</v>
      </c>
      <c r="D48" s="1">
        <v>41303</v>
      </c>
      <c r="E48" s="4">
        <v>221000</v>
      </c>
      <c r="F48" s="8">
        <f t="shared" si="0"/>
        <v>5</v>
      </c>
      <c r="G48" s="8" t="str">
        <f t="shared" si="1"/>
        <v>7822</v>
      </c>
      <c r="H48" s="10" t="str">
        <f t="shared" si="2"/>
        <v>EAGLES NEST BLVD</v>
      </c>
      <c r="I48" s="8">
        <f t="shared" si="3"/>
        <v>60</v>
      </c>
      <c r="J48" s="10">
        <f t="shared" si="5"/>
        <v>21</v>
      </c>
    </row>
    <row r="49" spans="1:10" x14ac:dyDescent="0.25">
      <c r="A49">
        <v>0.129</v>
      </c>
      <c r="B49" t="s">
        <v>1095</v>
      </c>
      <c r="C49">
        <v>46077</v>
      </c>
      <c r="D49" s="1">
        <v>41297</v>
      </c>
      <c r="E49" s="4">
        <v>276000</v>
      </c>
      <c r="F49" s="8">
        <f t="shared" si="0"/>
        <v>5</v>
      </c>
      <c r="G49" s="8" t="str">
        <f t="shared" si="1"/>
        <v>6534</v>
      </c>
      <c r="H49" s="10" t="str">
        <f t="shared" si="2"/>
        <v>CURRENT LANE</v>
      </c>
      <c r="I49" s="8">
        <f t="shared" si="3"/>
        <v>63</v>
      </c>
      <c r="J49" s="10">
        <f t="shared" si="5"/>
        <v>17</v>
      </c>
    </row>
    <row r="50" spans="1:10" hidden="1" x14ac:dyDescent="0.25">
      <c r="A50">
        <v>1.95</v>
      </c>
      <c r="B50" t="s">
        <v>45</v>
      </c>
      <c r="C50">
        <v>46077</v>
      </c>
      <c r="D50" s="1">
        <v>41305</v>
      </c>
      <c r="E50" s="4">
        <v>0</v>
      </c>
      <c r="F50" s="8">
        <f t="shared" si="0"/>
        <v>5</v>
      </c>
      <c r="G50" s="8" t="str">
        <f t="shared" si="1"/>
        <v>2435</v>
      </c>
      <c r="H50" s="10" t="str">
        <f t="shared" si="2"/>
        <v>S 875 E</v>
      </c>
      <c r="I50" s="8">
        <f t="shared" si="3"/>
        <v>60</v>
      </c>
      <c r="J50" s="10">
        <f t="shared" si="5"/>
        <v>12</v>
      </c>
    </row>
    <row r="51" spans="1:10" hidden="1" x14ac:dyDescent="0.25">
      <c r="A51">
        <v>0</v>
      </c>
      <c r="B51" t="s">
        <v>46</v>
      </c>
      <c r="C51">
        <v>46077</v>
      </c>
      <c r="D51" s="1">
        <v>41299</v>
      </c>
      <c r="E51" s="4">
        <v>59900</v>
      </c>
      <c r="F51" s="8">
        <f t="shared" si="0"/>
        <v>5</v>
      </c>
      <c r="G51" s="8" t="str">
        <f t="shared" si="1"/>
        <v>6702</v>
      </c>
      <c r="H51" s="10" t="str">
        <f t="shared" si="2"/>
        <v>Chapel Crossing</v>
      </c>
      <c r="I51" s="8">
        <f t="shared" si="3"/>
        <v>60</v>
      </c>
      <c r="J51" s="10">
        <f t="shared" si="5"/>
        <v>20</v>
      </c>
    </row>
    <row r="52" spans="1:10" hidden="1" x14ac:dyDescent="0.25">
      <c r="A52">
        <v>0.15</v>
      </c>
      <c r="B52" t="s">
        <v>47</v>
      </c>
      <c r="C52">
        <v>46077</v>
      </c>
      <c r="D52" s="1">
        <v>41277</v>
      </c>
      <c r="E52" s="4">
        <v>177600</v>
      </c>
      <c r="F52" s="8">
        <f t="shared" si="0"/>
        <v>5</v>
      </c>
      <c r="G52" s="8" t="str">
        <f t="shared" si="1"/>
        <v>7779</v>
      </c>
      <c r="H52" s="10" t="str">
        <f t="shared" si="2"/>
        <v>BLUE JAY WAY</v>
      </c>
      <c r="I52" s="8">
        <f t="shared" si="3"/>
        <v>60</v>
      </c>
      <c r="J52" s="10">
        <f t="shared" si="5"/>
        <v>17</v>
      </c>
    </row>
    <row r="53" spans="1:10" hidden="1" x14ac:dyDescent="0.25">
      <c r="A53">
        <v>0.32</v>
      </c>
      <c r="B53" t="s">
        <v>48</v>
      </c>
      <c r="C53">
        <v>46077</v>
      </c>
      <c r="D53" s="1">
        <v>41306</v>
      </c>
      <c r="E53" s="4">
        <v>428515</v>
      </c>
      <c r="F53" s="8">
        <f t="shared" si="0"/>
        <v>5</v>
      </c>
      <c r="G53" s="8" t="str">
        <f t="shared" si="1"/>
        <v>8897</v>
      </c>
      <c r="H53" s="10" t="str">
        <f t="shared" si="2"/>
        <v>WINDPOINTE PASS</v>
      </c>
      <c r="I53" s="8">
        <f t="shared" si="3"/>
        <v>60</v>
      </c>
      <c r="J53" s="10">
        <f t="shared" si="5"/>
        <v>20</v>
      </c>
    </row>
    <row r="54" spans="1:10" x14ac:dyDescent="0.25">
      <c r="A54">
        <v>0.30299999999999999</v>
      </c>
      <c r="B54" t="s">
        <v>1075</v>
      </c>
      <c r="C54">
        <v>46077</v>
      </c>
      <c r="D54" s="1">
        <v>41285</v>
      </c>
      <c r="E54" s="4">
        <v>305460</v>
      </c>
      <c r="F54" s="8">
        <f t="shared" si="0"/>
        <v>5</v>
      </c>
      <c r="G54" s="8" t="str">
        <f t="shared" si="1"/>
        <v>6768</v>
      </c>
      <c r="H54" s="10" t="str">
        <f t="shared" si="2"/>
        <v>BROUGHTON CIRCLE</v>
      </c>
      <c r="I54" s="8">
        <f t="shared" si="3"/>
        <v>60</v>
      </c>
      <c r="J54" s="10">
        <f t="shared" si="5"/>
        <v>21</v>
      </c>
    </row>
    <row r="55" spans="1:10" hidden="1" x14ac:dyDescent="0.25">
      <c r="A55">
        <v>0.38</v>
      </c>
      <c r="B55" t="s">
        <v>49</v>
      </c>
      <c r="C55">
        <v>46077</v>
      </c>
      <c r="D55" s="1">
        <v>41305</v>
      </c>
      <c r="E55" s="4">
        <v>374000</v>
      </c>
      <c r="F55" s="8">
        <f t="shared" si="0"/>
        <v>5</v>
      </c>
      <c r="G55" s="8" t="str">
        <f t="shared" si="1"/>
        <v>4839</v>
      </c>
      <c r="H55" s="10" t="str">
        <f t="shared" si="2"/>
        <v>WILLOW RIDGE CT</v>
      </c>
      <c r="I55" s="8">
        <f t="shared" si="3"/>
        <v>60</v>
      </c>
      <c r="J55" s="10">
        <f t="shared" si="5"/>
        <v>20</v>
      </c>
    </row>
    <row r="56" spans="1:10" hidden="1" x14ac:dyDescent="0.25">
      <c r="A56">
        <v>5.81</v>
      </c>
      <c r="B56" t="s">
        <v>50</v>
      </c>
      <c r="C56">
        <v>46077</v>
      </c>
      <c r="D56" s="1">
        <v>41303</v>
      </c>
      <c r="E56" s="4">
        <v>424000</v>
      </c>
      <c r="F56" s="8">
        <f t="shared" si="0"/>
        <v>5</v>
      </c>
      <c r="G56" s="8" t="str">
        <f t="shared" si="1"/>
        <v>8895</v>
      </c>
      <c r="H56" s="10" t="str">
        <f t="shared" si="2"/>
        <v>E 200 S</v>
      </c>
      <c r="I56" s="8">
        <f t="shared" si="3"/>
        <v>60</v>
      </c>
      <c r="J56" s="10">
        <f t="shared" si="5"/>
        <v>12</v>
      </c>
    </row>
    <row r="57" spans="1:10" hidden="1" x14ac:dyDescent="0.25">
      <c r="A57">
        <v>8.94</v>
      </c>
      <c r="B57" t="s">
        <v>51</v>
      </c>
      <c r="C57">
        <v>46077</v>
      </c>
      <c r="D57" s="1">
        <v>41292</v>
      </c>
      <c r="E57" s="4">
        <v>100000</v>
      </c>
      <c r="F57" s="8">
        <f t="shared" si="0"/>
        <v>5</v>
      </c>
      <c r="G57" s="8" t="str">
        <f t="shared" si="1"/>
        <v>3375</v>
      </c>
      <c r="H57" s="10" t="str">
        <f t="shared" si="2"/>
        <v>S 800 E</v>
      </c>
      <c r="I57" s="8">
        <f t="shared" si="3"/>
        <v>60</v>
      </c>
      <c r="J57" s="10">
        <f t="shared" si="5"/>
        <v>12</v>
      </c>
    </row>
    <row r="58" spans="1:10" hidden="1" x14ac:dyDescent="0.25">
      <c r="A58">
        <v>0</v>
      </c>
      <c r="B58" t="s">
        <v>52</v>
      </c>
      <c r="C58">
        <v>46077</v>
      </c>
      <c r="D58" s="1">
        <v>41299</v>
      </c>
      <c r="E58" s="4">
        <v>255000</v>
      </c>
      <c r="F58" s="8">
        <f t="shared" si="0"/>
        <v>5</v>
      </c>
      <c r="G58" s="8" t="str">
        <f t="shared" si="1"/>
        <v>6069</v>
      </c>
      <c r="H58" s="10" t="str">
        <f t="shared" si="2"/>
        <v>CHESTNUT EAGLE DR</v>
      </c>
      <c r="I58" s="8">
        <f t="shared" si="3"/>
        <v>60</v>
      </c>
      <c r="J58" s="10">
        <f t="shared" si="5"/>
        <v>22</v>
      </c>
    </row>
    <row r="59" spans="1:10" hidden="1" x14ac:dyDescent="0.25">
      <c r="A59">
        <v>0.26</v>
      </c>
      <c r="B59" t="s">
        <v>53</v>
      </c>
      <c r="C59">
        <v>46077</v>
      </c>
      <c r="D59" s="1">
        <v>41303</v>
      </c>
      <c r="E59" s="4">
        <v>412591</v>
      </c>
      <c r="F59" s="8">
        <f t="shared" si="0"/>
        <v>5</v>
      </c>
      <c r="G59" s="8" t="str">
        <f t="shared" si="1"/>
        <v>2715</v>
      </c>
      <c r="H59" s="10" t="str">
        <f t="shared" si="2"/>
        <v>E HIGH GROVE CIRCLE</v>
      </c>
      <c r="I59" s="8">
        <f t="shared" si="3"/>
        <v>60</v>
      </c>
      <c r="J59" s="10">
        <f t="shared" si="5"/>
        <v>24</v>
      </c>
    </row>
    <row r="60" spans="1:10" hidden="1" x14ac:dyDescent="0.25">
      <c r="A60">
        <v>0</v>
      </c>
      <c r="B60" t="s">
        <v>54</v>
      </c>
      <c r="C60">
        <v>46077</v>
      </c>
      <c r="D60" s="1">
        <v>41288</v>
      </c>
      <c r="E60" s="4">
        <v>148000</v>
      </c>
      <c r="F60" s="8">
        <f t="shared" si="0"/>
        <v>6</v>
      </c>
      <c r="G60" s="8" t="str">
        <f t="shared" si="1"/>
        <v>11723</v>
      </c>
      <c r="H60" s="10" t="str">
        <f t="shared" si="2"/>
        <v>CHANT LANE</v>
      </c>
      <c r="I60" s="8">
        <f t="shared" si="3"/>
        <v>60</v>
      </c>
      <c r="J60" s="10">
        <f t="shared" si="5"/>
        <v>16</v>
      </c>
    </row>
    <row r="61" spans="1:10" hidden="1" x14ac:dyDescent="0.25">
      <c r="A61">
        <v>1</v>
      </c>
      <c r="B61" t="s">
        <v>55</v>
      </c>
      <c r="C61">
        <v>46077</v>
      </c>
      <c r="D61" s="1">
        <v>41310</v>
      </c>
      <c r="E61" s="4">
        <v>175000</v>
      </c>
      <c r="F61" s="8">
        <f t="shared" si="0"/>
        <v>4</v>
      </c>
      <c r="G61" s="8" t="str">
        <f t="shared" si="1"/>
        <v>990</v>
      </c>
      <c r="H61" s="10" t="str">
        <f t="shared" si="2"/>
        <v>S 1100 E</v>
      </c>
      <c r="I61" s="8">
        <f t="shared" si="3"/>
        <v>60</v>
      </c>
      <c r="J61" s="10">
        <f t="shared" si="5"/>
        <v>12</v>
      </c>
    </row>
    <row r="62" spans="1:10" hidden="1" x14ac:dyDescent="0.25">
      <c r="A62">
        <v>0.81</v>
      </c>
      <c r="B62" t="s">
        <v>56</v>
      </c>
      <c r="C62">
        <v>46077</v>
      </c>
      <c r="D62" s="1">
        <v>41292</v>
      </c>
      <c r="E62" s="4">
        <v>95272.26</v>
      </c>
      <c r="F62" s="8">
        <f t="shared" si="0"/>
        <v>5</v>
      </c>
      <c r="G62" s="8" t="str">
        <f t="shared" si="1"/>
        <v>9401</v>
      </c>
      <c r="H62" s="10" t="str">
        <f t="shared" si="2"/>
        <v>WHITESTOWN RD</v>
      </c>
      <c r="I62" s="8">
        <f t="shared" si="3"/>
        <v>60</v>
      </c>
      <c r="J62" s="10">
        <f t="shared" si="5"/>
        <v>18</v>
      </c>
    </row>
    <row r="63" spans="1:10" hidden="1" x14ac:dyDescent="0.25">
      <c r="A63">
        <v>0.56000000000000005</v>
      </c>
      <c r="B63" t="s">
        <v>57</v>
      </c>
      <c r="C63">
        <v>46077</v>
      </c>
      <c r="D63" s="1">
        <v>41296</v>
      </c>
      <c r="E63" s="4">
        <v>105000</v>
      </c>
      <c r="F63" s="8">
        <f t="shared" si="0"/>
        <v>6</v>
      </c>
      <c r="G63" s="8" t="str">
        <f t="shared" si="1"/>
        <v>11965</v>
      </c>
      <c r="H63" s="10" t="str">
        <f t="shared" si="2"/>
        <v>SANDY DR</v>
      </c>
      <c r="I63" s="8">
        <f t="shared" si="3"/>
        <v>60</v>
      </c>
      <c r="J63" s="10">
        <f t="shared" si="5"/>
        <v>14</v>
      </c>
    </row>
    <row r="64" spans="1:10" x14ac:dyDescent="0.25">
      <c r="A64">
        <v>0.28299999999999997</v>
      </c>
      <c r="B64" t="s">
        <v>1108</v>
      </c>
      <c r="C64">
        <v>46077</v>
      </c>
      <c r="D64" s="1">
        <v>41285</v>
      </c>
      <c r="E64" s="4">
        <v>500000</v>
      </c>
      <c r="F64" s="8">
        <f t="shared" si="0"/>
        <v>5</v>
      </c>
      <c r="G64" s="8" t="str">
        <f t="shared" si="1"/>
        <v>6794</v>
      </c>
      <c r="H64" s="10" t="str">
        <f t="shared" si="2"/>
        <v>FROGMORE CIRCLE</v>
      </c>
      <c r="I64" s="8">
        <f t="shared" si="3"/>
        <v>59</v>
      </c>
      <c r="J64" s="10">
        <f t="shared" si="5"/>
        <v>20</v>
      </c>
    </row>
    <row r="65" spans="1:10" hidden="1" x14ac:dyDescent="0.25">
      <c r="A65">
        <v>0.37</v>
      </c>
      <c r="B65" t="s">
        <v>58</v>
      </c>
      <c r="C65">
        <v>46077</v>
      </c>
      <c r="D65" s="1">
        <v>41302</v>
      </c>
      <c r="E65" s="4">
        <v>540000</v>
      </c>
      <c r="F65" s="8">
        <f t="shared" si="0"/>
        <v>5</v>
      </c>
      <c r="G65" s="8" t="str">
        <f t="shared" si="1"/>
        <v>9835</v>
      </c>
      <c r="H65" s="10" t="str">
        <f t="shared" si="2"/>
        <v>BUTTONDOWN LN</v>
      </c>
      <c r="I65" s="8">
        <f t="shared" si="3"/>
        <v>60</v>
      </c>
      <c r="J65" s="10">
        <f t="shared" si="5"/>
        <v>18</v>
      </c>
    </row>
    <row r="66" spans="1:10" hidden="1" x14ac:dyDescent="0.25">
      <c r="A66">
        <v>1.27</v>
      </c>
      <c r="B66" t="s">
        <v>59</v>
      </c>
      <c r="C66">
        <v>46077</v>
      </c>
      <c r="D66" s="1">
        <v>41316</v>
      </c>
      <c r="E66" s="4">
        <v>140000</v>
      </c>
      <c r="F66" s="8">
        <f t="shared" si="0"/>
        <v>5</v>
      </c>
      <c r="G66" s="8" t="str">
        <f t="shared" si="1"/>
        <v>5470</v>
      </c>
      <c r="H66" s="10" t="str">
        <f t="shared" si="2"/>
        <v>S 700 E</v>
      </c>
      <c r="I66" s="8">
        <f t="shared" si="3"/>
        <v>60</v>
      </c>
      <c r="J66" s="10">
        <f t="shared" si="5"/>
        <v>12</v>
      </c>
    </row>
    <row r="67" spans="1:10" x14ac:dyDescent="0.25">
      <c r="A67">
        <v>0.19</v>
      </c>
      <c r="B67" t="s">
        <v>1085</v>
      </c>
      <c r="C67">
        <v>46077</v>
      </c>
      <c r="D67" s="1">
        <v>41313</v>
      </c>
      <c r="E67" s="4">
        <v>392000</v>
      </c>
      <c r="F67" s="8">
        <f t="shared" ref="F67:F130" si="6">FIND(" ",B67,1)</f>
        <v>5</v>
      </c>
      <c r="G67" s="8" t="str">
        <f t="shared" ref="G67:G99" si="7">LEFT(B67,F67-1)</f>
        <v>6535</v>
      </c>
      <c r="H67" s="10" t="str">
        <f t="shared" ref="H67:H130" si="8">MID(B67,F67+1,J67-F67)</f>
        <v>CHARTWELL PL</v>
      </c>
      <c r="I67" s="8">
        <f t="shared" ref="I67:I130" si="9">LEN(B67)</f>
        <v>62</v>
      </c>
      <c r="J67" s="10">
        <f t="shared" ref="J67:J130" si="10">IF(ISERROR(FIND("  ",B67,1))=FALSE,FIND("  ",B67,1)-1,LEN(B67))</f>
        <v>17</v>
      </c>
    </row>
    <row r="68" spans="1:10" hidden="1" x14ac:dyDescent="0.25">
      <c r="A68">
        <v>0</v>
      </c>
      <c r="B68" t="s">
        <v>60</v>
      </c>
      <c r="C68">
        <v>46077</v>
      </c>
      <c r="D68" s="1">
        <v>41309</v>
      </c>
      <c r="E68" s="4">
        <v>187000</v>
      </c>
      <c r="F68" s="8">
        <f t="shared" si="6"/>
        <v>5</v>
      </c>
      <c r="G68" s="8" t="str">
        <f t="shared" si="7"/>
        <v>2842</v>
      </c>
      <c r="H68" s="10" t="str">
        <f t="shared" si="8"/>
        <v>DAUGHERTY DR</v>
      </c>
      <c r="I68" s="8">
        <f t="shared" si="9"/>
        <v>60</v>
      </c>
      <c r="J68" s="10">
        <f t="shared" si="10"/>
        <v>17</v>
      </c>
    </row>
    <row r="69" spans="1:10" hidden="1" x14ac:dyDescent="0.25">
      <c r="A69">
        <v>0.30399999999999999</v>
      </c>
      <c r="B69" t="s">
        <v>61</v>
      </c>
      <c r="C69">
        <v>46077</v>
      </c>
      <c r="D69" s="1">
        <v>41305</v>
      </c>
      <c r="E69" s="4">
        <v>446521</v>
      </c>
      <c r="F69" s="8">
        <f t="shared" si="6"/>
        <v>5</v>
      </c>
      <c r="G69" s="8" t="str">
        <f t="shared" si="7"/>
        <v>3815</v>
      </c>
      <c r="H69" s="10" t="str">
        <f t="shared" si="8"/>
        <v>STONINGTON PLACE</v>
      </c>
      <c r="I69" s="8">
        <f t="shared" si="9"/>
        <v>60</v>
      </c>
      <c r="J69" s="10">
        <f t="shared" si="10"/>
        <v>21</v>
      </c>
    </row>
    <row r="70" spans="1:10" hidden="1" x14ac:dyDescent="0.25">
      <c r="A70">
        <v>1.1299999999999999</v>
      </c>
      <c r="B70" t="s">
        <v>62</v>
      </c>
      <c r="C70">
        <v>46077</v>
      </c>
      <c r="D70" s="1">
        <v>41305</v>
      </c>
      <c r="E70" s="4">
        <v>2630000</v>
      </c>
      <c r="F70" s="8">
        <f t="shared" si="6"/>
        <v>3</v>
      </c>
      <c r="G70" s="8" t="str">
        <f t="shared" si="7"/>
        <v>18</v>
      </c>
      <c r="H70" s="10" t="str">
        <f t="shared" si="8"/>
        <v>LOST RUN TRAIL</v>
      </c>
      <c r="I70" s="8">
        <f t="shared" si="9"/>
        <v>60</v>
      </c>
      <c r="J70" s="10">
        <f t="shared" si="10"/>
        <v>17</v>
      </c>
    </row>
    <row r="71" spans="1:10" hidden="1" x14ac:dyDescent="0.25">
      <c r="A71">
        <v>0.14899999999999999</v>
      </c>
      <c r="B71" t="s">
        <v>63</v>
      </c>
      <c r="C71">
        <v>46077</v>
      </c>
      <c r="D71" s="1">
        <v>41296</v>
      </c>
      <c r="E71" s="4">
        <v>405000</v>
      </c>
      <c r="F71" s="8">
        <f t="shared" si="6"/>
        <v>4</v>
      </c>
      <c r="G71" s="8" t="str">
        <f t="shared" si="7"/>
        <v>135</v>
      </c>
      <c r="H71" s="10" t="str">
        <f t="shared" si="8"/>
        <v>S MAIN ST</v>
      </c>
      <c r="I71" s="8">
        <f t="shared" si="9"/>
        <v>60</v>
      </c>
      <c r="J71" s="10">
        <f t="shared" si="10"/>
        <v>13</v>
      </c>
    </row>
    <row r="72" spans="1:10" hidden="1" x14ac:dyDescent="0.25">
      <c r="A72">
        <v>0.18</v>
      </c>
      <c r="B72" t="s">
        <v>64</v>
      </c>
      <c r="C72">
        <v>46077</v>
      </c>
      <c r="D72" s="1">
        <v>41291</v>
      </c>
      <c r="E72" s="4">
        <v>61586</v>
      </c>
      <c r="F72" s="8">
        <f t="shared" si="6"/>
        <v>5</v>
      </c>
      <c r="G72" s="8" t="str">
        <f t="shared" si="7"/>
        <v>7824</v>
      </c>
      <c r="H72" s="10" t="str">
        <f t="shared" si="8"/>
        <v>RINGTAIL CIRCLE</v>
      </c>
      <c r="I72" s="8">
        <f t="shared" si="9"/>
        <v>60</v>
      </c>
      <c r="J72" s="10">
        <f t="shared" si="10"/>
        <v>20</v>
      </c>
    </row>
    <row r="73" spans="1:10" x14ac:dyDescent="0.25">
      <c r="A73">
        <v>0.16500000000000001</v>
      </c>
      <c r="B73" t="s">
        <v>1059</v>
      </c>
      <c r="C73">
        <v>46077</v>
      </c>
      <c r="D73" s="1">
        <v>41319</v>
      </c>
      <c r="E73" s="4">
        <v>255000</v>
      </c>
      <c r="F73" s="8">
        <f t="shared" si="6"/>
        <v>5</v>
      </c>
      <c r="G73" s="8" t="str">
        <f t="shared" si="7"/>
        <v>6676</v>
      </c>
      <c r="H73" s="10" t="str">
        <f t="shared" si="8"/>
        <v>BRANFORD DR</v>
      </c>
      <c r="I73" s="8">
        <f t="shared" si="9"/>
        <v>59</v>
      </c>
      <c r="J73" s="10">
        <f t="shared" si="10"/>
        <v>16</v>
      </c>
    </row>
    <row r="74" spans="1:10" hidden="1" x14ac:dyDescent="0.25">
      <c r="A74">
        <v>0</v>
      </c>
      <c r="B74" t="s">
        <v>65</v>
      </c>
      <c r="C74">
        <v>46077</v>
      </c>
      <c r="D74" s="1">
        <v>41313</v>
      </c>
      <c r="E74" s="4">
        <v>595000</v>
      </c>
      <c r="F74" s="8">
        <f t="shared" si="6"/>
        <v>6</v>
      </c>
      <c r="G74" s="8" t="str">
        <f t="shared" si="7"/>
        <v>11349</v>
      </c>
      <c r="H74" s="10" t="str">
        <f t="shared" si="8"/>
        <v>ABERCAIRN CT</v>
      </c>
      <c r="I74" s="8">
        <f t="shared" si="9"/>
        <v>60</v>
      </c>
      <c r="J74" s="10">
        <f t="shared" si="10"/>
        <v>18</v>
      </c>
    </row>
    <row r="75" spans="1:10" hidden="1" x14ac:dyDescent="0.25">
      <c r="A75">
        <v>0.21</v>
      </c>
      <c r="B75" t="s">
        <v>66</v>
      </c>
      <c r="C75">
        <v>46077</v>
      </c>
      <c r="D75" s="1">
        <v>41288</v>
      </c>
      <c r="E75" s="4">
        <v>63000</v>
      </c>
      <c r="F75" s="8">
        <f t="shared" si="6"/>
        <v>5</v>
      </c>
      <c r="G75" s="8" t="str">
        <f t="shared" si="7"/>
        <v>7728</v>
      </c>
      <c r="H75" s="10" t="str">
        <f t="shared" si="8"/>
        <v>EAGLE CRESCENT DRIVE</v>
      </c>
      <c r="I75" s="8">
        <f t="shared" si="9"/>
        <v>60</v>
      </c>
      <c r="J75" s="10">
        <f t="shared" si="10"/>
        <v>25</v>
      </c>
    </row>
    <row r="76" spans="1:10" hidden="1" x14ac:dyDescent="0.25">
      <c r="A76">
        <v>0.23</v>
      </c>
      <c r="B76" t="s">
        <v>67</v>
      </c>
      <c r="C76">
        <v>46077</v>
      </c>
      <c r="D76" s="1">
        <v>41288</v>
      </c>
      <c r="E76" s="4">
        <v>63000</v>
      </c>
      <c r="F76" s="8">
        <f t="shared" si="6"/>
        <v>5</v>
      </c>
      <c r="G76" s="8" t="str">
        <f t="shared" si="7"/>
        <v>7731</v>
      </c>
      <c r="H76" s="10" t="str">
        <f t="shared" si="8"/>
        <v>EAGLE POINT CIRCLE</v>
      </c>
      <c r="I76" s="8">
        <f t="shared" si="9"/>
        <v>60</v>
      </c>
      <c r="J76" s="10">
        <f t="shared" si="10"/>
        <v>23</v>
      </c>
    </row>
    <row r="77" spans="1:10" hidden="1" x14ac:dyDescent="0.25">
      <c r="A77">
        <v>0.25</v>
      </c>
      <c r="B77" t="s">
        <v>68</v>
      </c>
      <c r="C77">
        <v>46077</v>
      </c>
      <c r="D77" s="1">
        <v>41288</v>
      </c>
      <c r="E77" s="4">
        <v>63000</v>
      </c>
      <c r="F77" s="8">
        <f t="shared" si="6"/>
        <v>5</v>
      </c>
      <c r="G77" s="8" t="str">
        <f t="shared" si="7"/>
        <v>7724</v>
      </c>
      <c r="H77" s="10" t="str">
        <f t="shared" si="8"/>
        <v>EAGLE CRESCENT DRIVE</v>
      </c>
      <c r="I77" s="8">
        <f t="shared" si="9"/>
        <v>60</v>
      </c>
      <c r="J77" s="10">
        <f t="shared" si="10"/>
        <v>25</v>
      </c>
    </row>
    <row r="78" spans="1:10" hidden="1" x14ac:dyDescent="0.25">
      <c r="A78">
        <v>0</v>
      </c>
      <c r="B78" t="s">
        <v>69</v>
      </c>
      <c r="C78">
        <v>46077</v>
      </c>
      <c r="D78" s="1">
        <v>41325</v>
      </c>
      <c r="E78" s="4">
        <v>325000</v>
      </c>
      <c r="F78" s="8">
        <f t="shared" si="6"/>
        <v>5</v>
      </c>
      <c r="G78" s="8" t="str">
        <f t="shared" si="7"/>
        <v>6082</v>
      </c>
      <c r="H78" s="10" t="str">
        <f t="shared" si="8"/>
        <v>CHESTNUT EAGLE DR</v>
      </c>
      <c r="I78" s="8">
        <f t="shared" si="9"/>
        <v>60</v>
      </c>
      <c r="J78" s="10">
        <f t="shared" si="10"/>
        <v>22</v>
      </c>
    </row>
    <row r="79" spans="1:10" hidden="1" x14ac:dyDescent="0.25">
      <c r="A79">
        <v>0.3</v>
      </c>
      <c r="B79" t="s">
        <v>72</v>
      </c>
      <c r="C79">
        <v>46077</v>
      </c>
      <c r="D79" s="1">
        <v>41312</v>
      </c>
      <c r="E79" s="4">
        <v>82000</v>
      </c>
      <c r="F79" s="8">
        <f t="shared" si="6"/>
        <v>5</v>
      </c>
      <c r="G79" s="8" t="str">
        <f t="shared" si="7"/>
        <v>2710</v>
      </c>
      <c r="H79" s="10" t="str">
        <f t="shared" si="8"/>
        <v>E HIGH GROVE CIRCLE</v>
      </c>
      <c r="I79" s="8">
        <f t="shared" si="9"/>
        <v>60</v>
      </c>
      <c r="J79" s="10">
        <f t="shared" si="10"/>
        <v>24</v>
      </c>
    </row>
    <row r="80" spans="1:10" hidden="1" x14ac:dyDescent="0.25">
      <c r="A80">
        <v>0.374</v>
      </c>
      <c r="B80" t="s">
        <v>73</v>
      </c>
      <c r="C80">
        <v>46077</v>
      </c>
      <c r="D80" s="1">
        <v>41320</v>
      </c>
      <c r="E80" s="4">
        <v>374905</v>
      </c>
      <c r="F80" s="8">
        <f t="shared" si="6"/>
        <v>5</v>
      </c>
      <c r="G80" s="8" t="str">
        <f t="shared" si="7"/>
        <v>8995</v>
      </c>
      <c r="H80" s="10" t="str">
        <f t="shared" si="8"/>
        <v>SNOWBERRY CT</v>
      </c>
      <c r="I80" s="8">
        <f t="shared" si="9"/>
        <v>60</v>
      </c>
      <c r="J80" s="10">
        <f t="shared" si="10"/>
        <v>17</v>
      </c>
    </row>
    <row r="81" spans="1:10" hidden="1" x14ac:dyDescent="0.25">
      <c r="A81">
        <v>0.35</v>
      </c>
      <c r="B81" t="s">
        <v>74</v>
      </c>
      <c r="C81">
        <v>46077</v>
      </c>
      <c r="D81" s="1">
        <v>41320</v>
      </c>
      <c r="E81" s="4">
        <v>460000</v>
      </c>
      <c r="F81" s="8">
        <f t="shared" si="6"/>
        <v>5</v>
      </c>
      <c r="G81" s="8" t="str">
        <f t="shared" si="7"/>
        <v>9810</v>
      </c>
      <c r="H81" s="10" t="str">
        <f t="shared" si="8"/>
        <v>BUTTONDOWN LN</v>
      </c>
      <c r="I81" s="8">
        <f t="shared" si="9"/>
        <v>60</v>
      </c>
      <c r="J81" s="10">
        <f t="shared" si="10"/>
        <v>18</v>
      </c>
    </row>
    <row r="82" spans="1:10" hidden="1" x14ac:dyDescent="0.25">
      <c r="A82">
        <v>0.64</v>
      </c>
      <c r="B82" t="s">
        <v>75</v>
      </c>
      <c r="C82">
        <v>46077</v>
      </c>
      <c r="D82" s="1">
        <v>41313</v>
      </c>
      <c r="E82" s="4">
        <v>430438</v>
      </c>
      <c r="F82" s="8">
        <f t="shared" si="6"/>
        <v>6</v>
      </c>
      <c r="G82" s="8" t="str">
        <f t="shared" si="7"/>
        <v>11529</v>
      </c>
      <c r="H82" s="10" t="str">
        <f t="shared" si="8"/>
        <v>WILDLIFE CT</v>
      </c>
      <c r="I82" s="8">
        <f t="shared" si="9"/>
        <v>60</v>
      </c>
      <c r="J82" s="10">
        <f t="shared" si="10"/>
        <v>17</v>
      </c>
    </row>
    <row r="83" spans="1:10" hidden="1" x14ac:dyDescent="0.25">
      <c r="A83">
        <v>0.23</v>
      </c>
      <c r="B83" t="s">
        <v>76</v>
      </c>
      <c r="C83">
        <v>46077</v>
      </c>
      <c r="D83" s="1">
        <v>41311</v>
      </c>
      <c r="E83" s="4">
        <v>0</v>
      </c>
      <c r="F83" s="8">
        <f t="shared" si="6"/>
        <v>4</v>
      </c>
      <c r="G83" s="8" t="str">
        <f t="shared" si="7"/>
        <v>763</v>
      </c>
      <c r="H83" s="10" t="str">
        <f t="shared" si="8"/>
        <v>HANOVER CLOSE</v>
      </c>
      <c r="I83" s="8">
        <f t="shared" si="9"/>
        <v>60</v>
      </c>
      <c r="J83" s="10">
        <f t="shared" si="10"/>
        <v>17</v>
      </c>
    </row>
    <row r="84" spans="1:10" hidden="1" x14ac:dyDescent="0.25">
      <c r="A84">
        <v>0.67800000000000005</v>
      </c>
      <c r="B84" t="s">
        <v>77</v>
      </c>
      <c r="C84">
        <v>46077</v>
      </c>
      <c r="D84" s="1">
        <v>41305</v>
      </c>
      <c r="E84" s="4">
        <v>163950</v>
      </c>
      <c r="F84" s="8">
        <f t="shared" si="6"/>
        <v>5</v>
      </c>
      <c r="G84" s="8" t="str">
        <f t="shared" si="7"/>
        <v>9055</v>
      </c>
      <c r="H84" s="10" t="str">
        <f t="shared" si="8"/>
        <v>HORSESHOE DR</v>
      </c>
      <c r="I84" s="8">
        <f t="shared" si="9"/>
        <v>60</v>
      </c>
      <c r="J84" s="10">
        <f t="shared" si="10"/>
        <v>17</v>
      </c>
    </row>
    <row r="85" spans="1:10" hidden="1" x14ac:dyDescent="0.25">
      <c r="A85">
        <v>0.01</v>
      </c>
      <c r="B85" t="s">
        <v>78</v>
      </c>
      <c r="C85">
        <v>46077</v>
      </c>
      <c r="D85" s="1">
        <v>41311</v>
      </c>
      <c r="E85" s="4">
        <v>473500</v>
      </c>
      <c r="F85" s="8">
        <f t="shared" si="6"/>
        <v>4</v>
      </c>
      <c r="G85" s="8" t="str">
        <f t="shared" si="7"/>
        <v>120</v>
      </c>
      <c r="H85" s="10" t="str">
        <f t="shared" si="8"/>
        <v>SCRANTON CT</v>
      </c>
      <c r="I85" s="8">
        <f t="shared" si="9"/>
        <v>60</v>
      </c>
      <c r="J85" s="10">
        <f t="shared" si="10"/>
        <v>15</v>
      </c>
    </row>
    <row r="86" spans="1:10" hidden="1" x14ac:dyDescent="0.25">
      <c r="A86">
        <v>0.37</v>
      </c>
      <c r="B86" t="s">
        <v>79</v>
      </c>
      <c r="C86">
        <v>46077</v>
      </c>
      <c r="D86" s="1">
        <v>41317</v>
      </c>
      <c r="E86" s="4">
        <v>106000</v>
      </c>
      <c r="F86" s="8">
        <f t="shared" si="6"/>
        <v>6</v>
      </c>
      <c r="G86" s="8" t="str">
        <f t="shared" si="7"/>
        <v>11519</v>
      </c>
      <c r="H86" s="10" t="str">
        <f t="shared" si="8"/>
        <v>WOOD HOLLOW TRAIL</v>
      </c>
      <c r="I86" s="8">
        <f t="shared" si="9"/>
        <v>60</v>
      </c>
      <c r="J86" s="10">
        <f t="shared" si="10"/>
        <v>23</v>
      </c>
    </row>
    <row r="87" spans="1:10" hidden="1" x14ac:dyDescent="0.25">
      <c r="A87">
        <v>0.46</v>
      </c>
      <c r="B87" t="s">
        <v>80</v>
      </c>
      <c r="C87">
        <v>46077</v>
      </c>
      <c r="D87" s="1">
        <v>41317</v>
      </c>
      <c r="E87" s="4">
        <v>106000</v>
      </c>
      <c r="F87" s="8">
        <f t="shared" si="6"/>
        <v>5</v>
      </c>
      <c r="G87" s="8" t="str">
        <f t="shared" si="7"/>
        <v>2502</v>
      </c>
      <c r="H87" s="10" t="str">
        <f t="shared" si="8"/>
        <v>BROOKHAVEN COURT</v>
      </c>
      <c r="I87" s="8">
        <f t="shared" si="9"/>
        <v>60</v>
      </c>
      <c r="J87" s="10">
        <f t="shared" si="10"/>
        <v>21</v>
      </c>
    </row>
    <row r="88" spans="1:10" hidden="1" x14ac:dyDescent="0.25">
      <c r="A88">
        <v>0.56000000000000005</v>
      </c>
      <c r="B88" t="s">
        <v>81</v>
      </c>
      <c r="C88">
        <v>46077</v>
      </c>
      <c r="D88" s="1">
        <v>41317</v>
      </c>
      <c r="E88" s="4">
        <v>106000</v>
      </c>
      <c r="F88" s="8">
        <f t="shared" si="6"/>
        <v>6</v>
      </c>
      <c r="G88" s="8" t="str">
        <f t="shared" si="7"/>
        <v>11532</v>
      </c>
      <c r="H88" s="10" t="str">
        <f t="shared" si="8"/>
        <v>WOOD HOLLOW TRAIL</v>
      </c>
      <c r="I88" s="8">
        <f t="shared" si="9"/>
        <v>60</v>
      </c>
      <c r="J88" s="10">
        <f t="shared" si="10"/>
        <v>23</v>
      </c>
    </row>
    <row r="89" spans="1:10" hidden="1" x14ac:dyDescent="0.25">
      <c r="A89">
        <v>0.33</v>
      </c>
      <c r="B89" t="s">
        <v>82</v>
      </c>
      <c r="C89">
        <v>46077</v>
      </c>
      <c r="D89" s="1">
        <v>41317</v>
      </c>
      <c r="E89" s="4">
        <v>106000</v>
      </c>
      <c r="F89" s="8">
        <f t="shared" si="6"/>
        <v>6</v>
      </c>
      <c r="G89" s="8" t="str">
        <f t="shared" si="7"/>
        <v>11518</v>
      </c>
      <c r="H89" s="10" t="str">
        <f t="shared" si="8"/>
        <v>WOOD HOLLOW TRAIL</v>
      </c>
      <c r="I89" s="8">
        <f t="shared" si="9"/>
        <v>60</v>
      </c>
      <c r="J89" s="10">
        <f t="shared" si="10"/>
        <v>23</v>
      </c>
    </row>
    <row r="90" spans="1:10" hidden="1" x14ac:dyDescent="0.25">
      <c r="A90">
        <v>0.35</v>
      </c>
      <c r="B90" t="s">
        <v>83</v>
      </c>
      <c r="C90">
        <v>46077</v>
      </c>
      <c r="D90" s="1">
        <v>41307</v>
      </c>
      <c r="E90" s="4">
        <v>513000</v>
      </c>
      <c r="F90" s="8">
        <f t="shared" si="6"/>
        <v>5</v>
      </c>
      <c r="G90" s="8" t="str">
        <f t="shared" si="7"/>
        <v>2712</v>
      </c>
      <c r="H90" s="10" t="str">
        <f t="shared" si="8"/>
        <v>STILL CREEK DR</v>
      </c>
      <c r="I90" s="8">
        <f t="shared" si="9"/>
        <v>60</v>
      </c>
      <c r="J90" s="10">
        <f t="shared" si="10"/>
        <v>19</v>
      </c>
    </row>
    <row r="91" spans="1:10" hidden="1" x14ac:dyDescent="0.25">
      <c r="A91">
        <v>0.28000000000000003</v>
      </c>
      <c r="B91" t="s">
        <v>84</v>
      </c>
      <c r="C91">
        <v>46077</v>
      </c>
      <c r="D91" s="1">
        <v>41292</v>
      </c>
      <c r="E91" s="4">
        <v>0</v>
      </c>
      <c r="F91" s="8">
        <f t="shared" si="6"/>
        <v>5</v>
      </c>
      <c r="G91" s="8" t="str">
        <f t="shared" si="7"/>
        <v>3680</v>
      </c>
      <c r="H91" s="10" t="str">
        <f t="shared" si="8"/>
        <v>OLD QUARRY DRIVE</v>
      </c>
      <c r="I91" s="8">
        <f t="shared" si="9"/>
        <v>60</v>
      </c>
      <c r="J91" s="10">
        <f t="shared" si="10"/>
        <v>21</v>
      </c>
    </row>
    <row r="92" spans="1:10" x14ac:dyDescent="0.25">
      <c r="A92">
        <v>0.13600000000000001</v>
      </c>
      <c r="B92" t="s">
        <v>1121</v>
      </c>
      <c r="C92">
        <v>46077</v>
      </c>
      <c r="D92" s="1">
        <v>41330</v>
      </c>
      <c r="E92" s="4">
        <v>330000</v>
      </c>
      <c r="F92" s="8">
        <f t="shared" si="6"/>
        <v>5</v>
      </c>
      <c r="G92" s="8" t="str">
        <f t="shared" si="7"/>
        <v>6522</v>
      </c>
      <c r="H92" s="10" t="str">
        <f t="shared" si="8"/>
        <v>TRADD DR</v>
      </c>
      <c r="I92" s="8">
        <f t="shared" si="9"/>
        <v>59</v>
      </c>
      <c r="J92" s="10">
        <f t="shared" si="10"/>
        <v>13</v>
      </c>
    </row>
    <row r="93" spans="1:10" hidden="1" x14ac:dyDescent="0.25">
      <c r="A93">
        <v>20</v>
      </c>
      <c r="B93" t="s">
        <v>85</v>
      </c>
      <c r="C93">
        <v>46077</v>
      </c>
      <c r="D93" s="1">
        <v>41305</v>
      </c>
      <c r="E93" s="4">
        <v>1972840</v>
      </c>
      <c r="F93" s="8">
        <f t="shared" si="6"/>
        <v>5</v>
      </c>
      <c r="G93" s="8" t="str">
        <f t="shared" si="7"/>
        <v>4125</v>
      </c>
      <c r="H93" s="10" t="str">
        <f t="shared" si="8"/>
        <v>S 800 E</v>
      </c>
      <c r="I93" s="8">
        <f t="shared" si="9"/>
        <v>60</v>
      </c>
      <c r="J93" s="10">
        <f t="shared" si="10"/>
        <v>12</v>
      </c>
    </row>
    <row r="94" spans="1:10" hidden="1" x14ac:dyDescent="0.25">
      <c r="A94">
        <v>0</v>
      </c>
      <c r="B94" t="s">
        <v>86</v>
      </c>
      <c r="C94">
        <v>46077</v>
      </c>
      <c r="D94" s="1">
        <v>41330</v>
      </c>
      <c r="E94" s="4">
        <v>225000</v>
      </c>
      <c r="F94" s="8">
        <f t="shared" si="6"/>
        <v>5</v>
      </c>
      <c r="G94" s="8" t="str">
        <f t="shared" si="7"/>
        <v>6118</v>
      </c>
      <c r="H94" s="10" t="str">
        <f t="shared" si="8"/>
        <v>EAGLES NEST BLVD</v>
      </c>
      <c r="I94" s="8">
        <f t="shared" si="9"/>
        <v>60</v>
      </c>
      <c r="J94" s="10">
        <f t="shared" si="10"/>
        <v>21</v>
      </c>
    </row>
    <row r="95" spans="1:10" hidden="1" x14ac:dyDescent="0.25">
      <c r="A95">
        <v>4.2000000000000003E-2</v>
      </c>
      <c r="B95" t="s">
        <v>70</v>
      </c>
      <c r="C95">
        <v>46077</v>
      </c>
      <c r="D95" s="1">
        <v>41325</v>
      </c>
      <c r="E95" s="4">
        <v>118900</v>
      </c>
      <c r="F95" s="8">
        <f t="shared" si="6"/>
        <v>3</v>
      </c>
      <c r="G95" s="8" t="str">
        <f t="shared" si="7"/>
        <v>40</v>
      </c>
      <c r="H95" s="10" t="str">
        <f t="shared" si="8"/>
        <v>DOMINION DR</v>
      </c>
      <c r="I95" s="8">
        <f t="shared" si="9"/>
        <v>60</v>
      </c>
      <c r="J95" s="10">
        <f t="shared" si="10"/>
        <v>14</v>
      </c>
    </row>
    <row r="96" spans="1:10" hidden="1" x14ac:dyDescent="0.25">
      <c r="A96">
        <v>4.5999999999999999E-2</v>
      </c>
      <c r="B96" t="s">
        <v>87</v>
      </c>
      <c r="C96">
        <v>46077</v>
      </c>
      <c r="D96" s="1">
        <v>41330</v>
      </c>
      <c r="E96" s="4">
        <v>118500</v>
      </c>
      <c r="F96" s="8">
        <f t="shared" si="6"/>
        <v>3</v>
      </c>
      <c r="G96" s="8" t="str">
        <f t="shared" si="7"/>
        <v>37</v>
      </c>
      <c r="H96" s="10" t="str">
        <f t="shared" si="8"/>
        <v>DOMINION DR</v>
      </c>
      <c r="I96" s="8">
        <f t="shared" si="9"/>
        <v>60</v>
      </c>
      <c r="J96" s="10">
        <f t="shared" si="10"/>
        <v>14</v>
      </c>
    </row>
    <row r="97" spans="1:10" hidden="1" x14ac:dyDescent="0.25">
      <c r="A97">
        <v>0.20399999999999999</v>
      </c>
      <c r="B97" t="s">
        <v>71</v>
      </c>
      <c r="C97">
        <v>46077</v>
      </c>
      <c r="D97" s="1">
        <v>41316</v>
      </c>
      <c r="E97" s="4">
        <v>210000</v>
      </c>
      <c r="F97" s="8">
        <f t="shared" si="6"/>
        <v>4</v>
      </c>
      <c r="G97" s="8" t="str">
        <f t="shared" si="7"/>
        <v>101</v>
      </c>
      <c r="H97" s="10" t="str">
        <f t="shared" si="8"/>
        <v>N 8TH ST</v>
      </c>
      <c r="I97" s="8">
        <f t="shared" si="9"/>
        <v>60</v>
      </c>
      <c r="J97" s="10">
        <f t="shared" si="10"/>
        <v>12</v>
      </c>
    </row>
    <row r="98" spans="1:10" hidden="1" x14ac:dyDescent="0.25">
      <c r="A98">
        <v>0.17</v>
      </c>
      <c r="B98" t="s">
        <v>88</v>
      </c>
      <c r="C98">
        <v>46077</v>
      </c>
      <c r="D98" s="1">
        <v>41312</v>
      </c>
      <c r="E98" s="4">
        <v>112191.51</v>
      </c>
      <c r="F98" s="8">
        <f t="shared" si="6"/>
        <v>4</v>
      </c>
      <c r="G98" s="8" t="str">
        <f t="shared" si="7"/>
        <v>355</v>
      </c>
      <c r="H98" s="10" t="str">
        <f t="shared" si="8"/>
        <v>S 5TH ST</v>
      </c>
      <c r="I98" s="8">
        <f t="shared" si="9"/>
        <v>60</v>
      </c>
      <c r="J98" s="10">
        <f t="shared" si="10"/>
        <v>12</v>
      </c>
    </row>
    <row r="99" spans="1:10" x14ac:dyDescent="0.25">
      <c r="A99">
        <v>0.16500000000000001</v>
      </c>
      <c r="B99" t="s">
        <v>1077</v>
      </c>
      <c r="C99">
        <v>46077</v>
      </c>
      <c r="D99" s="1">
        <v>41331</v>
      </c>
      <c r="E99" s="4">
        <v>290000</v>
      </c>
      <c r="F99" s="8">
        <f t="shared" si="6"/>
        <v>5</v>
      </c>
      <c r="G99" s="8" t="str">
        <f t="shared" si="7"/>
        <v>6753</v>
      </c>
      <c r="H99" s="10" t="str">
        <f t="shared" si="8"/>
        <v>BROUGHTON CIRCLE</v>
      </c>
      <c r="I99" s="8">
        <f t="shared" si="9"/>
        <v>60</v>
      </c>
      <c r="J99" s="10">
        <f t="shared" si="10"/>
        <v>21</v>
      </c>
    </row>
    <row r="100" spans="1:10" hidden="1" x14ac:dyDescent="0.25">
      <c r="A100">
        <v>0</v>
      </c>
      <c r="B100" t="s">
        <v>89</v>
      </c>
      <c r="C100">
        <v>46077</v>
      </c>
      <c r="D100" s="1">
        <v>41312</v>
      </c>
      <c r="E100" s="4">
        <v>200000</v>
      </c>
      <c r="F100" s="8">
        <f t="shared" si="6"/>
        <v>5</v>
      </c>
      <c r="G100" s="8" t="str">
        <f t="shared" ref="G100:G130" si="11">LEFT(B100,F100-1)</f>
        <v>7835</v>
      </c>
      <c r="H100" s="10" t="str">
        <f t="shared" si="8"/>
        <v>Blue Jay Way</v>
      </c>
      <c r="I100" s="8">
        <f t="shared" si="9"/>
        <v>60</v>
      </c>
      <c r="J100" s="10">
        <f t="shared" si="10"/>
        <v>17</v>
      </c>
    </row>
    <row r="101" spans="1:10" hidden="1" x14ac:dyDescent="0.25">
      <c r="A101">
        <v>0.4</v>
      </c>
      <c r="B101" t="s">
        <v>90</v>
      </c>
      <c r="C101">
        <v>46077</v>
      </c>
      <c r="D101" s="1">
        <v>41327</v>
      </c>
      <c r="E101" s="4">
        <v>321500</v>
      </c>
      <c r="F101" s="8">
        <f t="shared" si="6"/>
        <v>5</v>
      </c>
      <c r="G101" s="8" t="str">
        <f t="shared" si="11"/>
        <v>8812</v>
      </c>
      <c r="H101" s="10" t="str">
        <f t="shared" si="8"/>
        <v>WEATHER STONE CROSSING</v>
      </c>
      <c r="I101" s="8">
        <f t="shared" si="9"/>
        <v>60</v>
      </c>
      <c r="J101" s="10">
        <f t="shared" si="10"/>
        <v>27</v>
      </c>
    </row>
    <row r="102" spans="1:10" hidden="1" x14ac:dyDescent="0.25">
      <c r="A102">
        <v>0.17</v>
      </c>
      <c r="B102" t="s">
        <v>91</v>
      </c>
      <c r="C102">
        <v>46077</v>
      </c>
      <c r="D102" s="1">
        <v>41302</v>
      </c>
      <c r="E102" s="4">
        <v>61586</v>
      </c>
      <c r="F102" s="8">
        <f t="shared" si="6"/>
        <v>5</v>
      </c>
      <c r="G102" s="8" t="str">
        <f t="shared" si="11"/>
        <v>6165</v>
      </c>
      <c r="H102" s="10" t="str">
        <f t="shared" si="8"/>
        <v>EAGLE LAKE DR</v>
      </c>
      <c r="I102" s="8">
        <f t="shared" si="9"/>
        <v>60</v>
      </c>
      <c r="J102" s="10">
        <f t="shared" si="10"/>
        <v>18</v>
      </c>
    </row>
    <row r="103" spans="1:10" hidden="1" x14ac:dyDescent="0.25">
      <c r="A103">
        <v>0.26</v>
      </c>
      <c r="B103" t="s">
        <v>92</v>
      </c>
      <c r="C103">
        <v>46077</v>
      </c>
      <c r="D103" s="1">
        <v>41313</v>
      </c>
      <c r="E103" s="4">
        <v>61586</v>
      </c>
      <c r="F103" s="8">
        <f t="shared" si="6"/>
        <v>5</v>
      </c>
      <c r="G103" s="8" t="str">
        <f t="shared" si="11"/>
        <v>7833</v>
      </c>
      <c r="H103" s="10" t="str">
        <f t="shared" si="8"/>
        <v>GRAY EAGLE DRIVE</v>
      </c>
      <c r="I103" s="8">
        <f t="shared" si="9"/>
        <v>60</v>
      </c>
      <c r="J103" s="10">
        <f t="shared" si="10"/>
        <v>21</v>
      </c>
    </row>
    <row r="104" spans="1:10" hidden="1" x14ac:dyDescent="0.25">
      <c r="A104">
        <v>0.22</v>
      </c>
      <c r="B104" t="s">
        <v>93</v>
      </c>
      <c r="C104">
        <v>46077</v>
      </c>
      <c r="D104" s="1">
        <v>41306</v>
      </c>
      <c r="E104" s="4">
        <v>61586</v>
      </c>
      <c r="F104" s="8">
        <f t="shared" si="6"/>
        <v>5</v>
      </c>
      <c r="G104" s="8" t="str">
        <f t="shared" si="11"/>
        <v>7834</v>
      </c>
      <c r="H104" s="10" t="str">
        <f t="shared" si="8"/>
        <v>RINGTAIL CIRCLE</v>
      </c>
      <c r="I104" s="8">
        <f t="shared" si="9"/>
        <v>60</v>
      </c>
      <c r="J104" s="10">
        <f t="shared" si="10"/>
        <v>20</v>
      </c>
    </row>
    <row r="105" spans="1:10" hidden="1" x14ac:dyDescent="0.25">
      <c r="A105">
        <v>0.28999999999999998</v>
      </c>
      <c r="B105" t="s">
        <v>94</v>
      </c>
      <c r="C105">
        <v>46077</v>
      </c>
      <c r="D105" s="1">
        <v>41332</v>
      </c>
      <c r="E105" s="4">
        <v>170000</v>
      </c>
      <c r="F105" s="8">
        <f t="shared" si="6"/>
        <v>4</v>
      </c>
      <c r="G105" s="8" t="str">
        <f t="shared" si="11"/>
        <v>545</v>
      </c>
      <c r="H105" s="10" t="str">
        <f t="shared" si="8"/>
        <v>EAGLE VIEW CT</v>
      </c>
      <c r="I105" s="8">
        <f t="shared" si="9"/>
        <v>60</v>
      </c>
      <c r="J105" s="10">
        <f t="shared" si="10"/>
        <v>17</v>
      </c>
    </row>
    <row r="106" spans="1:10" hidden="1" x14ac:dyDescent="0.25">
      <c r="A106">
        <v>0</v>
      </c>
      <c r="B106" t="s">
        <v>95</v>
      </c>
      <c r="C106">
        <v>46077</v>
      </c>
      <c r="D106" s="1">
        <v>41320</v>
      </c>
      <c r="E106" s="4">
        <v>436985</v>
      </c>
      <c r="F106" s="8">
        <f t="shared" si="6"/>
        <v>5</v>
      </c>
      <c r="G106" s="8" t="str">
        <f t="shared" si="11"/>
        <v>3211</v>
      </c>
      <c r="H106" s="10" t="str">
        <f t="shared" si="8"/>
        <v>CIMMARON ASH DR</v>
      </c>
      <c r="I106" s="8">
        <f t="shared" si="9"/>
        <v>60</v>
      </c>
      <c r="J106" s="10">
        <f t="shared" si="10"/>
        <v>20</v>
      </c>
    </row>
    <row r="107" spans="1:10" x14ac:dyDescent="0.25">
      <c r="A107">
        <v>0.17899999999999999</v>
      </c>
      <c r="B107" t="s">
        <v>1049</v>
      </c>
      <c r="C107">
        <v>46077</v>
      </c>
      <c r="D107" s="1">
        <v>41325</v>
      </c>
      <c r="E107" s="4">
        <v>350000</v>
      </c>
      <c r="F107" s="8">
        <f t="shared" si="6"/>
        <v>5</v>
      </c>
      <c r="G107" s="8" t="str">
        <f t="shared" si="11"/>
        <v>6257</v>
      </c>
      <c r="H107" s="10" t="str">
        <f t="shared" si="8"/>
        <v>ARCHDALE DR</v>
      </c>
      <c r="I107" s="8">
        <f t="shared" si="9"/>
        <v>58</v>
      </c>
      <c r="J107" s="10">
        <f t="shared" si="10"/>
        <v>16</v>
      </c>
    </row>
    <row r="108" spans="1:10" hidden="1" x14ac:dyDescent="0.25">
      <c r="A108">
        <v>0.25</v>
      </c>
      <c r="B108" t="s">
        <v>96</v>
      </c>
      <c r="C108">
        <v>46077</v>
      </c>
      <c r="D108" s="1">
        <v>41327</v>
      </c>
      <c r="E108" s="4">
        <v>139900</v>
      </c>
      <c r="F108" s="8">
        <f t="shared" si="6"/>
        <v>4</v>
      </c>
      <c r="G108" s="8" t="str">
        <f t="shared" si="11"/>
        <v>535</v>
      </c>
      <c r="H108" s="10" t="str">
        <f t="shared" si="8"/>
        <v>S 5TH ST</v>
      </c>
      <c r="I108" s="8">
        <f t="shared" si="9"/>
        <v>60</v>
      </c>
      <c r="J108" s="10">
        <f t="shared" si="10"/>
        <v>12</v>
      </c>
    </row>
    <row r="109" spans="1:10" hidden="1" x14ac:dyDescent="0.25">
      <c r="A109">
        <v>0</v>
      </c>
      <c r="B109" t="s">
        <v>97</v>
      </c>
      <c r="C109">
        <v>46077</v>
      </c>
      <c r="D109" s="1">
        <v>41331</v>
      </c>
      <c r="E109" s="4">
        <v>465000</v>
      </c>
      <c r="F109" s="8">
        <f t="shared" si="6"/>
        <v>5</v>
      </c>
      <c r="G109" s="8" t="str">
        <f t="shared" si="11"/>
        <v>1100</v>
      </c>
      <c r="H109" s="10" t="str">
        <f t="shared" si="8"/>
        <v>PARK PL</v>
      </c>
      <c r="I109" s="8">
        <f t="shared" si="9"/>
        <v>60</v>
      </c>
      <c r="J109" s="10">
        <f t="shared" si="10"/>
        <v>12</v>
      </c>
    </row>
    <row r="110" spans="1:10" x14ac:dyDescent="0.25">
      <c r="A110">
        <v>0.108</v>
      </c>
      <c r="B110" t="s">
        <v>1060</v>
      </c>
      <c r="C110">
        <v>46077</v>
      </c>
      <c r="D110" s="1">
        <v>41302</v>
      </c>
      <c r="E110" s="4">
        <v>279500</v>
      </c>
      <c r="F110" s="8">
        <f t="shared" si="6"/>
        <v>5</v>
      </c>
      <c r="G110" s="8" t="str">
        <f t="shared" si="11"/>
        <v>6733</v>
      </c>
      <c r="H110" s="10" t="str">
        <f t="shared" si="8"/>
        <v>BRANFORD DR</v>
      </c>
      <c r="I110" s="8">
        <f t="shared" si="9"/>
        <v>59</v>
      </c>
      <c r="J110" s="10">
        <f t="shared" si="10"/>
        <v>16</v>
      </c>
    </row>
    <row r="111" spans="1:10" hidden="1" x14ac:dyDescent="0.25">
      <c r="A111">
        <v>1.03</v>
      </c>
      <c r="B111" t="s">
        <v>98</v>
      </c>
      <c r="C111">
        <v>46077</v>
      </c>
      <c r="D111" s="1">
        <v>41331</v>
      </c>
      <c r="E111" s="4">
        <v>15000</v>
      </c>
      <c r="F111" s="8">
        <f t="shared" si="6"/>
        <v>5</v>
      </c>
      <c r="G111" s="8" t="str">
        <f t="shared" si="11"/>
        <v>4480</v>
      </c>
      <c r="H111" s="10" t="str">
        <f t="shared" si="8"/>
        <v>WILLOW RD</v>
      </c>
      <c r="I111" s="8">
        <f t="shared" si="9"/>
        <v>60</v>
      </c>
      <c r="J111" s="10">
        <f t="shared" si="10"/>
        <v>14</v>
      </c>
    </row>
    <row r="112" spans="1:10" hidden="1" x14ac:dyDescent="0.25">
      <c r="A112">
        <v>3.14</v>
      </c>
      <c r="B112" t="s">
        <v>99</v>
      </c>
      <c r="C112">
        <v>46077</v>
      </c>
      <c r="D112" s="1">
        <v>41333</v>
      </c>
      <c r="E112" s="4">
        <v>130000</v>
      </c>
      <c r="F112" s="8">
        <f t="shared" si="6"/>
        <v>5</v>
      </c>
      <c r="G112" s="8" t="str">
        <f t="shared" si="11"/>
        <v>7998</v>
      </c>
      <c r="H112" s="10" t="str">
        <f t="shared" si="8"/>
        <v>Cheval Rue Ct</v>
      </c>
      <c r="I112" s="8">
        <f t="shared" si="9"/>
        <v>60</v>
      </c>
      <c r="J112" s="10">
        <f t="shared" si="10"/>
        <v>18</v>
      </c>
    </row>
    <row r="113" spans="1:10" hidden="1" x14ac:dyDescent="0.25">
      <c r="A113">
        <v>0.189</v>
      </c>
      <c r="B113" t="s">
        <v>100</v>
      </c>
      <c r="C113">
        <v>46077</v>
      </c>
      <c r="D113" s="1">
        <v>41333</v>
      </c>
      <c r="E113" s="4">
        <v>117000</v>
      </c>
      <c r="F113" s="8">
        <f t="shared" si="6"/>
        <v>5</v>
      </c>
      <c r="G113" s="8" t="str">
        <f t="shared" si="11"/>
        <v>6408</v>
      </c>
      <c r="H113" s="10" t="str">
        <f t="shared" si="8"/>
        <v>BRADSHIRE CT</v>
      </c>
      <c r="I113" s="8">
        <f t="shared" si="9"/>
        <v>60</v>
      </c>
      <c r="J113" s="10">
        <f t="shared" si="10"/>
        <v>17</v>
      </c>
    </row>
    <row r="114" spans="1:10" hidden="1" x14ac:dyDescent="0.25">
      <c r="A114">
        <v>4.3999999999999997E-2</v>
      </c>
      <c r="B114" t="s">
        <v>101</v>
      </c>
      <c r="C114">
        <v>46077</v>
      </c>
      <c r="D114" s="1">
        <v>41284</v>
      </c>
      <c r="E114" s="4">
        <v>288000</v>
      </c>
      <c r="F114" s="8">
        <f t="shared" si="6"/>
        <v>4</v>
      </c>
      <c r="G114" s="8" t="str">
        <f t="shared" si="11"/>
        <v>180</v>
      </c>
      <c r="H114" s="10" t="str">
        <f t="shared" si="8"/>
        <v>S 2ND ST</v>
      </c>
      <c r="I114" s="8">
        <f t="shared" si="9"/>
        <v>60</v>
      </c>
      <c r="J114" s="10">
        <f t="shared" si="10"/>
        <v>12</v>
      </c>
    </row>
    <row r="115" spans="1:10" hidden="1" x14ac:dyDescent="0.25">
      <c r="A115">
        <v>0.28000000000000003</v>
      </c>
      <c r="B115" t="s">
        <v>102</v>
      </c>
      <c r="C115">
        <v>46077</v>
      </c>
      <c r="D115" s="1">
        <v>41327</v>
      </c>
      <c r="E115" s="4">
        <v>459400</v>
      </c>
      <c r="F115" s="8">
        <f t="shared" si="6"/>
        <v>5</v>
      </c>
      <c r="G115" s="8" t="str">
        <f t="shared" si="11"/>
        <v>2717</v>
      </c>
      <c r="H115" s="10" t="str">
        <f t="shared" si="8"/>
        <v>BENMORE COURT</v>
      </c>
      <c r="I115" s="8">
        <f t="shared" si="9"/>
        <v>60</v>
      </c>
      <c r="J115" s="10">
        <f t="shared" si="10"/>
        <v>18</v>
      </c>
    </row>
    <row r="116" spans="1:10" hidden="1" x14ac:dyDescent="0.25">
      <c r="A116">
        <v>6</v>
      </c>
      <c r="B116" t="s">
        <v>103</v>
      </c>
      <c r="C116">
        <v>46077</v>
      </c>
      <c r="D116" s="1">
        <v>41326</v>
      </c>
      <c r="E116" s="4">
        <v>867700</v>
      </c>
      <c r="F116" s="8">
        <f t="shared" si="6"/>
        <v>4</v>
      </c>
      <c r="G116" s="8" t="str">
        <f t="shared" si="11"/>
        <v>810</v>
      </c>
      <c r="H116" s="10" t="str">
        <f t="shared" si="8"/>
        <v>S US 421</v>
      </c>
      <c r="I116" s="8">
        <f t="shared" si="9"/>
        <v>60</v>
      </c>
      <c r="J116" s="10">
        <f t="shared" si="10"/>
        <v>12</v>
      </c>
    </row>
    <row r="117" spans="1:10" hidden="1" x14ac:dyDescent="0.25">
      <c r="A117">
        <v>0.31</v>
      </c>
      <c r="B117" t="s">
        <v>104</v>
      </c>
      <c r="C117">
        <v>46077</v>
      </c>
      <c r="D117" s="1">
        <v>41333</v>
      </c>
      <c r="E117" s="4">
        <v>340000</v>
      </c>
      <c r="F117" s="8">
        <f t="shared" si="6"/>
        <v>5</v>
      </c>
      <c r="G117" s="8" t="str">
        <f t="shared" si="11"/>
        <v>4400</v>
      </c>
      <c r="H117" s="10" t="str">
        <f t="shared" si="8"/>
        <v>BRITTANY DR</v>
      </c>
      <c r="I117" s="8">
        <f t="shared" si="9"/>
        <v>60</v>
      </c>
      <c r="J117" s="10">
        <f t="shared" si="10"/>
        <v>16</v>
      </c>
    </row>
    <row r="118" spans="1:10" hidden="1" x14ac:dyDescent="0.25">
      <c r="A118">
        <v>0.24</v>
      </c>
      <c r="B118" t="s">
        <v>105</v>
      </c>
      <c r="C118">
        <v>46077</v>
      </c>
      <c r="D118" s="1">
        <v>41312</v>
      </c>
      <c r="E118" s="4">
        <v>63000</v>
      </c>
      <c r="F118" s="8">
        <f t="shared" si="6"/>
        <v>5</v>
      </c>
      <c r="G118" s="8" t="str">
        <f t="shared" si="11"/>
        <v>7726</v>
      </c>
      <c r="H118" s="10" t="str">
        <f t="shared" si="8"/>
        <v>EAGLE CRESCENT DRIVE</v>
      </c>
      <c r="I118" s="8">
        <f t="shared" si="9"/>
        <v>60</v>
      </c>
      <c r="J118" s="10">
        <f t="shared" si="10"/>
        <v>25</v>
      </c>
    </row>
    <row r="119" spans="1:10" hidden="1" x14ac:dyDescent="0.25">
      <c r="A119">
        <v>0.25</v>
      </c>
      <c r="B119" t="s">
        <v>106</v>
      </c>
      <c r="C119">
        <v>46077</v>
      </c>
      <c r="D119" s="1">
        <v>41312</v>
      </c>
      <c r="E119" s="4">
        <v>126000</v>
      </c>
      <c r="F119" s="8">
        <f t="shared" si="6"/>
        <v>5</v>
      </c>
      <c r="G119" s="8" t="str">
        <f t="shared" si="11"/>
        <v>7733</v>
      </c>
      <c r="H119" s="10" t="str">
        <f t="shared" si="8"/>
        <v>EAGLE POINT CIRCLE</v>
      </c>
      <c r="I119" s="8">
        <f t="shared" si="9"/>
        <v>60</v>
      </c>
      <c r="J119" s="10">
        <f t="shared" si="10"/>
        <v>23</v>
      </c>
    </row>
    <row r="120" spans="1:10" hidden="1" x14ac:dyDescent="0.25">
      <c r="A120">
        <v>0.53</v>
      </c>
      <c r="B120" t="s">
        <v>107</v>
      </c>
      <c r="C120">
        <v>46077</v>
      </c>
      <c r="D120" s="1">
        <v>41331</v>
      </c>
      <c r="E120" s="4">
        <v>0</v>
      </c>
      <c r="F120" s="8">
        <f t="shared" si="6"/>
        <v>4</v>
      </c>
      <c r="G120" s="8" t="str">
        <f t="shared" si="11"/>
        <v>922</v>
      </c>
      <c r="H120" s="10" t="str">
        <f t="shared" si="8"/>
        <v>RAVEN RIDGE</v>
      </c>
      <c r="I120" s="8">
        <f t="shared" si="9"/>
        <v>60</v>
      </c>
      <c r="J120" s="10">
        <f t="shared" si="10"/>
        <v>15</v>
      </c>
    </row>
    <row r="121" spans="1:10" hidden="1" x14ac:dyDescent="0.25">
      <c r="A121">
        <v>0.152</v>
      </c>
      <c r="B121" t="s">
        <v>108</v>
      </c>
      <c r="C121">
        <v>46077</v>
      </c>
      <c r="D121" s="1">
        <v>41333</v>
      </c>
      <c r="E121" s="4">
        <v>320000</v>
      </c>
      <c r="F121" s="8">
        <f t="shared" si="6"/>
        <v>4</v>
      </c>
      <c r="G121" s="8" t="str">
        <f t="shared" si="11"/>
        <v>360</v>
      </c>
      <c r="H121" s="10" t="str">
        <f t="shared" si="8"/>
        <v>W LINDEN ST</v>
      </c>
      <c r="I121" s="8">
        <f t="shared" si="9"/>
        <v>60</v>
      </c>
      <c r="J121" s="10">
        <f t="shared" si="10"/>
        <v>15</v>
      </c>
    </row>
    <row r="122" spans="1:10" hidden="1" x14ac:dyDescent="0.25">
      <c r="A122">
        <v>0.22</v>
      </c>
      <c r="B122" t="s">
        <v>109</v>
      </c>
      <c r="C122">
        <v>46077</v>
      </c>
      <c r="D122" s="1">
        <v>41320</v>
      </c>
      <c r="E122" s="4">
        <v>61586</v>
      </c>
      <c r="F122" s="8">
        <f t="shared" si="6"/>
        <v>5</v>
      </c>
      <c r="G122" s="8" t="str">
        <f t="shared" si="11"/>
        <v>7832</v>
      </c>
      <c r="H122" s="10" t="str">
        <f t="shared" si="8"/>
        <v>RINGTAIL CIRCLE</v>
      </c>
      <c r="I122" s="8">
        <f t="shared" si="9"/>
        <v>60</v>
      </c>
      <c r="J122" s="10">
        <f t="shared" si="10"/>
        <v>20</v>
      </c>
    </row>
    <row r="123" spans="1:10" hidden="1" x14ac:dyDescent="0.25">
      <c r="A123">
        <v>9.0999999999999998E-2</v>
      </c>
      <c r="B123" t="s">
        <v>110</v>
      </c>
      <c r="C123">
        <v>46077</v>
      </c>
      <c r="D123" s="1">
        <v>41331</v>
      </c>
      <c r="E123" s="4">
        <v>325000</v>
      </c>
      <c r="F123" s="8">
        <f t="shared" si="6"/>
        <v>3</v>
      </c>
      <c r="G123" s="8" t="str">
        <f t="shared" si="11"/>
        <v>40</v>
      </c>
      <c r="H123" s="10" t="str">
        <f t="shared" si="8"/>
        <v>S MAIN ST</v>
      </c>
      <c r="I123" s="8">
        <f t="shared" si="9"/>
        <v>60</v>
      </c>
      <c r="J123" s="10">
        <f t="shared" si="10"/>
        <v>12</v>
      </c>
    </row>
    <row r="124" spans="1:10" hidden="1" x14ac:dyDescent="0.25">
      <c r="A124">
        <v>1.1399999999999999</v>
      </c>
      <c r="B124" t="s">
        <v>111</v>
      </c>
      <c r="C124">
        <v>46077</v>
      </c>
      <c r="D124" s="1">
        <v>41313</v>
      </c>
      <c r="E124" s="4">
        <v>652500</v>
      </c>
      <c r="F124" s="8">
        <f t="shared" si="6"/>
        <v>5</v>
      </c>
      <c r="G124" s="8" t="str">
        <f t="shared" si="11"/>
        <v>9648</v>
      </c>
      <c r="H124" s="10" t="str">
        <f t="shared" si="8"/>
        <v>IRISHMANS RUN LN</v>
      </c>
      <c r="I124" s="8">
        <f t="shared" si="9"/>
        <v>60</v>
      </c>
      <c r="J124" s="10">
        <f t="shared" si="10"/>
        <v>21</v>
      </c>
    </row>
    <row r="125" spans="1:10" x14ac:dyDescent="0.25">
      <c r="A125">
        <v>0.19800000000000001</v>
      </c>
      <c r="B125" t="s">
        <v>1101</v>
      </c>
      <c r="C125">
        <v>46077</v>
      </c>
      <c r="D125" s="1">
        <v>41324</v>
      </c>
      <c r="E125" s="4">
        <v>284674</v>
      </c>
      <c r="F125" s="8">
        <f t="shared" si="6"/>
        <v>5</v>
      </c>
      <c r="G125" s="8" t="str">
        <f t="shared" si="11"/>
        <v>6520</v>
      </c>
      <c r="H125" s="10" t="str">
        <f t="shared" si="8"/>
        <v>DEERSTYNE PL</v>
      </c>
      <c r="I125" s="8">
        <f t="shared" si="9"/>
        <v>61</v>
      </c>
      <c r="J125" s="10">
        <f t="shared" si="10"/>
        <v>17</v>
      </c>
    </row>
    <row r="126" spans="1:10" hidden="1" x14ac:dyDescent="0.25">
      <c r="A126">
        <v>1.17</v>
      </c>
      <c r="B126" t="s">
        <v>112</v>
      </c>
      <c r="C126">
        <v>46077</v>
      </c>
      <c r="D126" s="1">
        <v>41317</v>
      </c>
      <c r="E126" s="4">
        <v>465000</v>
      </c>
      <c r="F126" s="8">
        <f t="shared" si="6"/>
        <v>5</v>
      </c>
      <c r="G126" s="8" t="str">
        <f t="shared" si="11"/>
        <v>6266</v>
      </c>
      <c r="H126" s="10" t="str">
        <f t="shared" si="8"/>
        <v>WHITETAIL CIRCLE</v>
      </c>
      <c r="I126" s="8">
        <f t="shared" si="9"/>
        <v>60</v>
      </c>
      <c r="J126" s="10">
        <f t="shared" si="10"/>
        <v>21</v>
      </c>
    </row>
    <row r="127" spans="1:10" hidden="1" x14ac:dyDescent="0.25">
      <c r="A127">
        <v>19.934000000000001</v>
      </c>
      <c r="B127" t="s">
        <v>113</v>
      </c>
      <c r="C127">
        <v>46077</v>
      </c>
      <c r="D127" s="1">
        <v>41502</v>
      </c>
      <c r="E127" s="4">
        <v>468500</v>
      </c>
      <c r="F127" s="8">
        <f t="shared" si="6"/>
        <v>5</v>
      </c>
      <c r="G127" s="8" t="str">
        <f t="shared" si="11"/>
        <v>7733</v>
      </c>
      <c r="H127" s="10" t="str">
        <f t="shared" si="8"/>
        <v>West 96th Street</v>
      </c>
      <c r="I127" s="8">
        <f t="shared" si="9"/>
        <v>21</v>
      </c>
      <c r="J127" s="10">
        <f t="shared" si="10"/>
        <v>21</v>
      </c>
    </row>
    <row r="128" spans="1:10" hidden="1" x14ac:dyDescent="0.25">
      <c r="A128">
        <v>1.1359999999999999</v>
      </c>
      <c r="B128" t="s">
        <v>114</v>
      </c>
      <c r="C128">
        <v>46077</v>
      </c>
      <c r="D128" s="1">
        <v>41543</v>
      </c>
      <c r="E128" s="4">
        <v>197000</v>
      </c>
      <c r="F128" s="8">
        <f t="shared" si="6"/>
        <v>5</v>
      </c>
      <c r="G128" s="8" t="str">
        <f t="shared" si="11"/>
        <v>7311</v>
      </c>
      <c r="H128" s="10" t="str">
        <f t="shared" si="8"/>
        <v>W 93rd Street</v>
      </c>
      <c r="I128" s="8">
        <f t="shared" si="9"/>
        <v>18</v>
      </c>
      <c r="J128" s="10">
        <f t="shared" si="10"/>
        <v>18</v>
      </c>
    </row>
    <row r="129" spans="1:10" hidden="1" x14ac:dyDescent="0.25">
      <c r="A129">
        <v>1.274</v>
      </c>
      <c r="B129" t="s">
        <v>115</v>
      </c>
      <c r="C129">
        <v>46077</v>
      </c>
      <c r="D129" s="1">
        <v>41589</v>
      </c>
      <c r="E129" s="4">
        <v>0</v>
      </c>
      <c r="F129" s="8">
        <f t="shared" si="6"/>
        <v>5</v>
      </c>
      <c r="G129" s="8" t="str">
        <f t="shared" si="11"/>
        <v>7514</v>
      </c>
      <c r="H129" s="10" t="str">
        <f t="shared" si="8"/>
        <v>W 93rd Street</v>
      </c>
      <c r="I129" s="8">
        <f t="shared" si="9"/>
        <v>18</v>
      </c>
      <c r="J129" s="10">
        <f t="shared" si="10"/>
        <v>18</v>
      </c>
    </row>
    <row r="130" spans="1:10" hidden="1" x14ac:dyDescent="0.25">
      <c r="A130">
        <v>2.2730000000000001</v>
      </c>
      <c r="B130" t="s">
        <v>116</v>
      </c>
      <c r="C130">
        <v>46077</v>
      </c>
      <c r="D130" s="1">
        <v>41603</v>
      </c>
      <c r="E130" s="4">
        <v>210000</v>
      </c>
      <c r="F130" s="8">
        <f t="shared" si="6"/>
        <v>5</v>
      </c>
      <c r="G130" s="8" t="str">
        <f t="shared" si="11"/>
        <v>7250</v>
      </c>
      <c r="H130" s="10" t="str">
        <f t="shared" si="8"/>
        <v>W 92nd Street</v>
      </c>
      <c r="I130" s="8">
        <f t="shared" si="9"/>
        <v>18</v>
      </c>
      <c r="J130" s="10">
        <f t="shared" si="10"/>
        <v>18</v>
      </c>
    </row>
    <row r="131" spans="1:10" hidden="1" x14ac:dyDescent="0.25">
      <c r="A131">
        <v>0.02</v>
      </c>
      <c r="B131" t="s">
        <v>117</v>
      </c>
      <c r="C131">
        <v>46077</v>
      </c>
      <c r="D131" s="1">
        <v>41389</v>
      </c>
      <c r="E131" s="4">
        <v>148000</v>
      </c>
      <c r="F131" s="8">
        <f t="shared" ref="F131:F194" si="12">FIND(" ",B131,1)</f>
        <v>6</v>
      </c>
      <c r="G131" s="8" t="str">
        <f t="shared" ref="G131:G194" si="13">LEFT(B131,F131-1)</f>
        <v>10936</v>
      </c>
      <c r="H131" s="10" t="str">
        <f t="shared" ref="H131:H194" si="14">MID(B131,F131+1,J131-F131)</f>
        <v>LEMONGRASS DR</v>
      </c>
      <c r="I131" s="8">
        <f t="shared" ref="I131:I194" si="15">LEN(B131)</f>
        <v>60</v>
      </c>
      <c r="J131" s="10">
        <f t="shared" ref="J131:J194" si="16">IF(ISERROR(FIND("  ",B131,1))=FALSE,FIND("  ",B131,1)-1,LEN(B131))</f>
        <v>19</v>
      </c>
    </row>
    <row r="132" spans="1:10" hidden="1" x14ac:dyDescent="0.25">
      <c r="A132">
        <v>0.45</v>
      </c>
      <c r="B132" t="s">
        <v>118</v>
      </c>
      <c r="C132">
        <v>46077</v>
      </c>
      <c r="D132" s="1">
        <v>41338</v>
      </c>
      <c r="E132" s="4">
        <v>98777</v>
      </c>
      <c r="F132" s="8">
        <f t="shared" si="12"/>
        <v>5</v>
      </c>
      <c r="G132" s="8" t="str">
        <f t="shared" si="13"/>
        <v>3650</v>
      </c>
      <c r="H132" s="10" t="str">
        <f t="shared" si="14"/>
        <v>ABNEY POINTE DR</v>
      </c>
      <c r="I132" s="8">
        <f t="shared" si="15"/>
        <v>60</v>
      </c>
      <c r="J132" s="10">
        <f t="shared" si="16"/>
        <v>20</v>
      </c>
    </row>
    <row r="133" spans="1:10" hidden="1" x14ac:dyDescent="0.25">
      <c r="A133">
        <v>0.31</v>
      </c>
      <c r="B133" t="s">
        <v>119</v>
      </c>
      <c r="C133">
        <v>46077</v>
      </c>
      <c r="D133" s="1">
        <v>41331</v>
      </c>
      <c r="E133" s="4">
        <v>99250</v>
      </c>
      <c r="F133" s="8">
        <f t="shared" si="12"/>
        <v>5</v>
      </c>
      <c r="G133" s="8" t="str">
        <f t="shared" si="13"/>
        <v>4523</v>
      </c>
      <c r="H133" s="10" t="str">
        <f t="shared" si="14"/>
        <v>WATERCHASE COURT</v>
      </c>
      <c r="I133" s="8">
        <f t="shared" si="15"/>
        <v>60</v>
      </c>
      <c r="J133" s="10">
        <f t="shared" si="16"/>
        <v>21</v>
      </c>
    </row>
    <row r="134" spans="1:10" hidden="1" x14ac:dyDescent="0.25">
      <c r="A134">
        <v>0.38</v>
      </c>
      <c r="B134" t="s">
        <v>120</v>
      </c>
      <c r="C134">
        <v>46077</v>
      </c>
      <c r="D134" s="1">
        <v>41345</v>
      </c>
      <c r="E134" s="4">
        <v>398900</v>
      </c>
      <c r="F134" s="8">
        <f t="shared" si="12"/>
        <v>5</v>
      </c>
      <c r="G134" s="8" t="str">
        <f t="shared" si="13"/>
        <v>3918</v>
      </c>
      <c r="H134" s="10" t="str">
        <f t="shared" si="14"/>
        <v>Sundance Ct</v>
      </c>
      <c r="I134" s="8">
        <f t="shared" si="15"/>
        <v>60</v>
      </c>
      <c r="J134" s="10">
        <f t="shared" si="16"/>
        <v>16</v>
      </c>
    </row>
    <row r="135" spans="1:10" hidden="1" x14ac:dyDescent="0.25">
      <c r="A135">
        <v>0.49</v>
      </c>
      <c r="B135" t="s">
        <v>121</v>
      </c>
      <c r="C135">
        <v>46077</v>
      </c>
      <c r="D135" s="1">
        <v>41346</v>
      </c>
      <c r="E135" s="4">
        <v>554251</v>
      </c>
      <c r="F135" s="8">
        <f t="shared" si="12"/>
        <v>5</v>
      </c>
      <c r="G135" s="8" t="str">
        <f t="shared" si="13"/>
        <v>3758</v>
      </c>
      <c r="H135" s="10" t="str">
        <f t="shared" si="14"/>
        <v>ABNEY POINT DR</v>
      </c>
      <c r="I135" s="8">
        <f t="shared" si="15"/>
        <v>60</v>
      </c>
      <c r="J135" s="10">
        <f t="shared" si="16"/>
        <v>19</v>
      </c>
    </row>
    <row r="136" spans="1:10" hidden="1" x14ac:dyDescent="0.25">
      <c r="A136">
        <v>0.31</v>
      </c>
      <c r="B136" t="s">
        <v>122</v>
      </c>
      <c r="C136">
        <v>46077</v>
      </c>
      <c r="D136" s="1">
        <v>41354</v>
      </c>
      <c r="E136" s="4">
        <v>476705</v>
      </c>
      <c r="F136" s="8">
        <f t="shared" si="12"/>
        <v>5</v>
      </c>
      <c r="G136" s="8" t="str">
        <f t="shared" si="13"/>
        <v>4533</v>
      </c>
      <c r="H136" s="10" t="str">
        <f t="shared" si="14"/>
        <v>WINDCHASE CIRCLE</v>
      </c>
      <c r="I136" s="8">
        <f t="shared" si="15"/>
        <v>60</v>
      </c>
      <c r="J136" s="10">
        <f t="shared" si="16"/>
        <v>21</v>
      </c>
    </row>
    <row r="137" spans="1:10" hidden="1" x14ac:dyDescent="0.25">
      <c r="A137">
        <v>0.67</v>
      </c>
      <c r="B137" t="s">
        <v>123</v>
      </c>
      <c r="C137">
        <v>46077</v>
      </c>
      <c r="D137" s="1">
        <v>41353</v>
      </c>
      <c r="E137" s="4">
        <v>739000</v>
      </c>
      <c r="F137" s="8">
        <f t="shared" si="12"/>
        <v>6</v>
      </c>
      <c r="G137" s="8" t="str">
        <f t="shared" si="13"/>
        <v>12070</v>
      </c>
      <c r="H137" s="10" t="str">
        <f t="shared" si="14"/>
        <v>ABNEY RUN DR</v>
      </c>
      <c r="I137" s="8">
        <f t="shared" si="15"/>
        <v>60</v>
      </c>
      <c r="J137" s="10">
        <f t="shared" si="16"/>
        <v>18</v>
      </c>
    </row>
    <row r="138" spans="1:10" hidden="1" x14ac:dyDescent="0.25">
      <c r="A138">
        <v>0.36</v>
      </c>
      <c r="B138" t="s">
        <v>124</v>
      </c>
      <c r="C138">
        <v>46077</v>
      </c>
      <c r="D138" s="1">
        <v>41360</v>
      </c>
      <c r="E138" s="4">
        <v>65000</v>
      </c>
      <c r="F138" s="8">
        <f t="shared" si="12"/>
        <v>6</v>
      </c>
      <c r="G138" s="8" t="str">
        <f t="shared" si="13"/>
        <v>11521</v>
      </c>
      <c r="H138" s="10" t="str">
        <f t="shared" si="14"/>
        <v>MONTOYA DR</v>
      </c>
      <c r="I138" s="8">
        <f t="shared" si="15"/>
        <v>60</v>
      </c>
      <c r="J138" s="10">
        <f t="shared" si="16"/>
        <v>16</v>
      </c>
    </row>
    <row r="139" spans="1:10" hidden="1" x14ac:dyDescent="0.25">
      <c r="A139">
        <v>0.02</v>
      </c>
      <c r="B139" t="s">
        <v>125</v>
      </c>
      <c r="C139">
        <v>46077</v>
      </c>
      <c r="D139" s="1">
        <v>41362</v>
      </c>
      <c r="E139" s="4">
        <v>153000</v>
      </c>
      <c r="F139" s="8">
        <f t="shared" si="12"/>
        <v>5</v>
      </c>
      <c r="G139" s="8" t="str">
        <f t="shared" si="13"/>
        <v>4089</v>
      </c>
      <c r="H139" s="10" t="str">
        <f t="shared" si="14"/>
        <v>MUCH MARCLE DR</v>
      </c>
      <c r="I139" s="8">
        <f t="shared" si="15"/>
        <v>60</v>
      </c>
      <c r="J139" s="10">
        <f t="shared" si="16"/>
        <v>19</v>
      </c>
    </row>
    <row r="140" spans="1:10" hidden="1" x14ac:dyDescent="0.25">
      <c r="A140">
        <v>0.39</v>
      </c>
      <c r="B140" t="s">
        <v>126</v>
      </c>
      <c r="C140">
        <v>46077</v>
      </c>
      <c r="D140" s="1">
        <v>41375</v>
      </c>
      <c r="E140" s="4">
        <v>652249</v>
      </c>
      <c r="F140" s="8">
        <f t="shared" si="12"/>
        <v>5</v>
      </c>
      <c r="G140" s="8" t="str">
        <f t="shared" si="13"/>
        <v>3730</v>
      </c>
      <c r="H140" s="10" t="str">
        <f t="shared" si="14"/>
        <v>ABNEY POINTE DR</v>
      </c>
      <c r="I140" s="8">
        <f t="shared" si="15"/>
        <v>60</v>
      </c>
      <c r="J140" s="10">
        <f t="shared" si="16"/>
        <v>20</v>
      </c>
    </row>
    <row r="141" spans="1:10" hidden="1" x14ac:dyDescent="0.25">
      <c r="A141">
        <v>0.03</v>
      </c>
      <c r="B141" t="s">
        <v>127</v>
      </c>
      <c r="C141">
        <v>46077</v>
      </c>
      <c r="D141" s="1">
        <v>41299</v>
      </c>
      <c r="E141" s="4">
        <v>144900</v>
      </c>
      <c r="F141" s="8">
        <f t="shared" si="12"/>
        <v>5</v>
      </c>
      <c r="G141" s="8" t="str">
        <f t="shared" si="13"/>
        <v>4027</v>
      </c>
      <c r="H141" s="10" t="str">
        <f t="shared" si="14"/>
        <v>MUCH MARCLE DR 1505</v>
      </c>
      <c r="I141" s="8">
        <f t="shared" si="15"/>
        <v>60</v>
      </c>
      <c r="J141" s="10">
        <f t="shared" si="16"/>
        <v>24</v>
      </c>
    </row>
    <row r="142" spans="1:10" hidden="1" x14ac:dyDescent="0.25">
      <c r="A142">
        <v>0.03</v>
      </c>
      <c r="B142" t="s">
        <v>127</v>
      </c>
      <c r="C142">
        <v>46077</v>
      </c>
      <c r="D142" s="1">
        <v>41310</v>
      </c>
      <c r="E142" s="4">
        <v>144900</v>
      </c>
      <c r="F142" s="8">
        <f t="shared" si="12"/>
        <v>5</v>
      </c>
      <c r="G142" s="8" t="str">
        <f t="shared" si="13"/>
        <v>4027</v>
      </c>
      <c r="H142" s="10" t="str">
        <f t="shared" si="14"/>
        <v>MUCH MARCLE DR 1505</v>
      </c>
      <c r="I142" s="8">
        <f t="shared" si="15"/>
        <v>60</v>
      </c>
      <c r="J142" s="10">
        <f t="shared" si="16"/>
        <v>24</v>
      </c>
    </row>
    <row r="143" spans="1:10" hidden="1" x14ac:dyDescent="0.25">
      <c r="A143">
        <v>0.43</v>
      </c>
      <c r="B143" t="s">
        <v>128</v>
      </c>
      <c r="C143">
        <v>46077</v>
      </c>
      <c r="D143" s="1">
        <v>41369</v>
      </c>
      <c r="E143" s="4">
        <v>474548</v>
      </c>
      <c r="F143" s="8">
        <f t="shared" si="12"/>
        <v>5</v>
      </c>
      <c r="G143" s="8" t="str">
        <f t="shared" si="13"/>
        <v>3792</v>
      </c>
      <c r="H143" s="10" t="str">
        <f t="shared" si="14"/>
        <v>ABNEY POINT DR</v>
      </c>
      <c r="I143" s="8">
        <f t="shared" si="15"/>
        <v>60</v>
      </c>
      <c r="J143" s="10">
        <f t="shared" si="16"/>
        <v>19</v>
      </c>
    </row>
    <row r="144" spans="1:10" hidden="1" x14ac:dyDescent="0.25">
      <c r="A144">
        <v>0.32</v>
      </c>
      <c r="B144" t="s">
        <v>129</v>
      </c>
      <c r="C144">
        <v>46077</v>
      </c>
      <c r="D144" s="1">
        <v>41383</v>
      </c>
      <c r="E144" s="4">
        <v>96000</v>
      </c>
      <c r="F144" s="8">
        <f t="shared" si="12"/>
        <v>6</v>
      </c>
      <c r="G144" s="8" t="str">
        <f t="shared" si="13"/>
        <v>11489</v>
      </c>
      <c r="H144" s="10" t="str">
        <f t="shared" si="14"/>
        <v>MONTOYA DR</v>
      </c>
      <c r="I144" s="8">
        <f t="shared" si="15"/>
        <v>60</v>
      </c>
      <c r="J144" s="10">
        <f t="shared" si="16"/>
        <v>16</v>
      </c>
    </row>
    <row r="145" spans="1:10" hidden="1" x14ac:dyDescent="0.25">
      <c r="A145">
        <v>0.32</v>
      </c>
      <c r="B145" t="s">
        <v>130</v>
      </c>
      <c r="C145">
        <v>46077</v>
      </c>
      <c r="D145" s="1">
        <v>41383</v>
      </c>
      <c r="E145" s="4">
        <v>96000</v>
      </c>
      <c r="F145" s="8">
        <f t="shared" si="12"/>
        <v>6</v>
      </c>
      <c r="G145" s="8" t="str">
        <f t="shared" si="13"/>
        <v>11480</v>
      </c>
      <c r="H145" s="10" t="str">
        <f t="shared" si="14"/>
        <v>MONTOYA DR</v>
      </c>
      <c r="I145" s="8">
        <f t="shared" si="15"/>
        <v>60</v>
      </c>
      <c r="J145" s="10">
        <f t="shared" si="16"/>
        <v>16</v>
      </c>
    </row>
    <row r="146" spans="1:10" hidden="1" x14ac:dyDescent="0.25">
      <c r="A146">
        <v>0.32</v>
      </c>
      <c r="B146" t="s">
        <v>131</v>
      </c>
      <c r="C146">
        <v>46077</v>
      </c>
      <c r="D146" s="1">
        <v>41382</v>
      </c>
      <c r="E146" s="4">
        <v>399145</v>
      </c>
      <c r="F146" s="8">
        <f t="shared" si="12"/>
        <v>6</v>
      </c>
      <c r="G146" s="8" t="str">
        <f t="shared" si="13"/>
        <v>11438</v>
      </c>
      <c r="H146" s="10" t="str">
        <f t="shared" si="14"/>
        <v>MONTOYA DR</v>
      </c>
      <c r="I146" s="8">
        <f t="shared" si="15"/>
        <v>60</v>
      </c>
      <c r="J146" s="10">
        <f t="shared" si="16"/>
        <v>16</v>
      </c>
    </row>
    <row r="147" spans="1:10" hidden="1" x14ac:dyDescent="0.25">
      <c r="A147">
        <v>0.28999999999999998</v>
      </c>
      <c r="B147" t="s">
        <v>132</v>
      </c>
      <c r="C147">
        <v>46077</v>
      </c>
      <c r="D147" s="1">
        <v>41383</v>
      </c>
      <c r="E147" s="4">
        <v>96000</v>
      </c>
      <c r="F147" s="8">
        <f t="shared" si="12"/>
        <v>6</v>
      </c>
      <c r="G147" s="8" t="str">
        <f t="shared" si="13"/>
        <v>11479</v>
      </c>
      <c r="H147" s="10" t="str">
        <f t="shared" si="14"/>
        <v>MEARS DR</v>
      </c>
      <c r="I147" s="8">
        <f t="shared" si="15"/>
        <v>60</v>
      </c>
      <c r="J147" s="10">
        <f t="shared" si="16"/>
        <v>14</v>
      </c>
    </row>
    <row r="148" spans="1:10" hidden="1" x14ac:dyDescent="0.25">
      <c r="A148">
        <v>0.31</v>
      </c>
      <c r="B148" t="s">
        <v>133</v>
      </c>
      <c r="C148">
        <v>46077</v>
      </c>
      <c r="D148" s="1">
        <v>41383</v>
      </c>
      <c r="E148" s="4">
        <v>96000</v>
      </c>
      <c r="F148" s="8">
        <f t="shared" si="12"/>
        <v>6</v>
      </c>
      <c r="G148" s="8" t="str">
        <f t="shared" si="13"/>
        <v>11355</v>
      </c>
      <c r="H148" s="10" t="str">
        <f t="shared" si="14"/>
        <v>MONTOYA DR</v>
      </c>
      <c r="I148" s="8">
        <f t="shared" si="15"/>
        <v>60</v>
      </c>
      <c r="J148" s="10">
        <f t="shared" si="16"/>
        <v>16</v>
      </c>
    </row>
    <row r="149" spans="1:10" hidden="1" x14ac:dyDescent="0.25">
      <c r="A149">
        <v>0.34</v>
      </c>
      <c r="B149" t="s">
        <v>134</v>
      </c>
      <c r="C149">
        <v>46077</v>
      </c>
      <c r="D149" s="1">
        <v>41383</v>
      </c>
      <c r="E149" s="4">
        <v>96000</v>
      </c>
      <c r="F149" s="8">
        <f t="shared" si="12"/>
        <v>6</v>
      </c>
      <c r="G149" s="8" t="str">
        <f t="shared" si="13"/>
        <v>11359</v>
      </c>
      <c r="H149" s="10" t="str">
        <f t="shared" si="14"/>
        <v>ZANARDI CT</v>
      </c>
      <c r="I149" s="8">
        <f t="shared" si="15"/>
        <v>60</v>
      </c>
      <c r="J149" s="10">
        <f t="shared" si="16"/>
        <v>16</v>
      </c>
    </row>
    <row r="150" spans="1:10" hidden="1" x14ac:dyDescent="0.25">
      <c r="A150">
        <v>0.3</v>
      </c>
      <c r="B150" t="s">
        <v>135</v>
      </c>
      <c r="C150">
        <v>46077</v>
      </c>
      <c r="D150" s="1">
        <v>41383</v>
      </c>
      <c r="E150" s="4">
        <v>96000</v>
      </c>
      <c r="F150" s="8">
        <f t="shared" si="12"/>
        <v>6</v>
      </c>
      <c r="G150" s="8" t="str">
        <f t="shared" si="13"/>
        <v>11423</v>
      </c>
      <c r="H150" s="10" t="str">
        <f t="shared" si="14"/>
        <v>ZANARDI CT</v>
      </c>
      <c r="I150" s="8">
        <f t="shared" si="15"/>
        <v>60</v>
      </c>
      <c r="J150" s="10">
        <f t="shared" si="16"/>
        <v>16</v>
      </c>
    </row>
    <row r="151" spans="1:10" hidden="1" x14ac:dyDescent="0.25">
      <c r="A151">
        <v>0.2</v>
      </c>
      <c r="B151" t="s">
        <v>136</v>
      </c>
      <c r="C151">
        <v>46077</v>
      </c>
      <c r="D151" s="1">
        <v>41390</v>
      </c>
      <c r="E151" s="4">
        <v>84250</v>
      </c>
      <c r="F151" s="8">
        <f t="shared" si="12"/>
        <v>6</v>
      </c>
      <c r="G151" s="8" t="str">
        <f t="shared" si="13"/>
        <v>11947</v>
      </c>
      <c r="H151" s="10" t="str">
        <f t="shared" si="14"/>
        <v>MANNINGS PASS</v>
      </c>
      <c r="I151" s="8">
        <f t="shared" si="15"/>
        <v>60</v>
      </c>
      <c r="J151" s="10">
        <f t="shared" si="16"/>
        <v>19</v>
      </c>
    </row>
    <row r="152" spans="1:10" hidden="1" x14ac:dyDescent="0.25">
      <c r="A152">
        <v>0.38</v>
      </c>
      <c r="B152" t="s">
        <v>137</v>
      </c>
      <c r="C152">
        <v>46077</v>
      </c>
      <c r="D152" s="1">
        <v>41382</v>
      </c>
      <c r="E152" s="4">
        <v>606505</v>
      </c>
      <c r="F152" s="8">
        <f t="shared" si="12"/>
        <v>5</v>
      </c>
      <c r="G152" s="8" t="str">
        <f t="shared" si="13"/>
        <v>3687</v>
      </c>
      <c r="H152" s="10" t="str">
        <f t="shared" si="14"/>
        <v>ABNEY HIGHLAND DR</v>
      </c>
      <c r="I152" s="8">
        <f t="shared" si="15"/>
        <v>60</v>
      </c>
      <c r="J152" s="10">
        <f t="shared" si="16"/>
        <v>22</v>
      </c>
    </row>
    <row r="153" spans="1:10" hidden="1" x14ac:dyDescent="0.25">
      <c r="A153">
        <v>0.39</v>
      </c>
      <c r="B153" t="s">
        <v>138</v>
      </c>
      <c r="C153">
        <v>46077</v>
      </c>
      <c r="D153" s="1">
        <v>41397</v>
      </c>
      <c r="E153" s="4">
        <v>84250</v>
      </c>
      <c r="F153" s="8">
        <f t="shared" si="12"/>
        <v>6</v>
      </c>
      <c r="G153" s="8" t="str">
        <f t="shared" si="13"/>
        <v>11963</v>
      </c>
      <c r="H153" s="10" t="str">
        <f t="shared" si="14"/>
        <v>EAGLERUN WAY</v>
      </c>
      <c r="I153" s="8">
        <f t="shared" si="15"/>
        <v>60</v>
      </c>
      <c r="J153" s="10">
        <f t="shared" si="16"/>
        <v>18</v>
      </c>
    </row>
    <row r="154" spans="1:10" hidden="1" x14ac:dyDescent="0.25">
      <c r="A154">
        <v>0.18</v>
      </c>
      <c r="B154" t="s">
        <v>139</v>
      </c>
      <c r="C154">
        <v>46077</v>
      </c>
      <c r="D154" s="1">
        <v>41397</v>
      </c>
      <c r="E154" s="4">
        <v>84250</v>
      </c>
      <c r="F154" s="8">
        <f t="shared" si="12"/>
        <v>6</v>
      </c>
      <c r="G154" s="8" t="str">
        <f t="shared" si="13"/>
        <v>11946</v>
      </c>
      <c r="H154" s="10" t="str">
        <f t="shared" si="14"/>
        <v>EAGLERUN WAY</v>
      </c>
      <c r="I154" s="8">
        <f t="shared" si="15"/>
        <v>60</v>
      </c>
      <c r="J154" s="10">
        <f t="shared" si="16"/>
        <v>18</v>
      </c>
    </row>
    <row r="155" spans="1:10" hidden="1" x14ac:dyDescent="0.25">
      <c r="A155">
        <v>0.04</v>
      </c>
      <c r="B155" t="s">
        <v>140</v>
      </c>
      <c r="C155">
        <v>46077</v>
      </c>
      <c r="D155" s="1">
        <v>41396</v>
      </c>
      <c r="E155" s="4">
        <v>140000</v>
      </c>
      <c r="F155" s="8">
        <f t="shared" si="12"/>
        <v>5</v>
      </c>
      <c r="G155" s="8" t="str">
        <f t="shared" si="13"/>
        <v>3964</v>
      </c>
      <c r="H155" s="10" t="str">
        <f t="shared" si="14"/>
        <v>MUCH MARCLE DR 1405</v>
      </c>
      <c r="I155" s="8">
        <f t="shared" si="15"/>
        <v>60</v>
      </c>
      <c r="J155" s="10">
        <f t="shared" si="16"/>
        <v>24</v>
      </c>
    </row>
    <row r="156" spans="1:10" hidden="1" x14ac:dyDescent="0.25">
      <c r="A156">
        <v>0.32</v>
      </c>
      <c r="B156" t="s">
        <v>141</v>
      </c>
      <c r="C156">
        <v>46077</v>
      </c>
      <c r="D156" s="1">
        <v>41393</v>
      </c>
      <c r="E156" s="4">
        <v>388440</v>
      </c>
      <c r="F156" s="8">
        <f t="shared" si="12"/>
        <v>6</v>
      </c>
      <c r="G156" s="8" t="str">
        <f t="shared" si="13"/>
        <v>11447</v>
      </c>
      <c r="H156" s="10" t="str">
        <f t="shared" si="14"/>
        <v>MONTOYA DR</v>
      </c>
      <c r="I156" s="8">
        <f t="shared" si="15"/>
        <v>60</v>
      </c>
      <c r="J156" s="10">
        <f t="shared" si="16"/>
        <v>16</v>
      </c>
    </row>
    <row r="157" spans="1:10" hidden="1" x14ac:dyDescent="0.25">
      <c r="A157">
        <v>0.35</v>
      </c>
      <c r="B157" t="s">
        <v>142</v>
      </c>
      <c r="C157">
        <v>46077</v>
      </c>
      <c r="D157" s="1">
        <v>41400</v>
      </c>
      <c r="E157" s="4">
        <v>479000</v>
      </c>
      <c r="F157" s="8">
        <f t="shared" si="12"/>
        <v>5</v>
      </c>
      <c r="G157" s="8" t="str">
        <f t="shared" si="13"/>
        <v>3720</v>
      </c>
      <c r="H157" s="10" t="str">
        <f t="shared" si="14"/>
        <v>ABNEY HIGHLAND DR</v>
      </c>
      <c r="I157" s="8">
        <f t="shared" si="15"/>
        <v>60</v>
      </c>
      <c r="J157" s="10">
        <f t="shared" si="16"/>
        <v>22</v>
      </c>
    </row>
    <row r="158" spans="1:10" hidden="1" x14ac:dyDescent="0.25">
      <c r="A158">
        <v>0.36</v>
      </c>
      <c r="B158" t="s">
        <v>143</v>
      </c>
      <c r="C158">
        <v>46077</v>
      </c>
      <c r="D158" s="1">
        <v>41404</v>
      </c>
      <c r="E158" s="4">
        <v>345000</v>
      </c>
      <c r="F158" s="8">
        <f t="shared" si="12"/>
        <v>5</v>
      </c>
      <c r="G158" s="8" t="str">
        <f t="shared" si="13"/>
        <v>3733</v>
      </c>
      <c r="H158" s="10" t="str">
        <f t="shared" si="14"/>
        <v>Castle Rock Dr</v>
      </c>
      <c r="I158" s="8">
        <f t="shared" si="15"/>
        <v>60</v>
      </c>
      <c r="J158" s="10">
        <f t="shared" si="16"/>
        <v>19</v>
      </c>
    </row>
    <row r="159" spans="1:10" hidden="1" x14ac:dyDescent="0.25">
      <c r="A159">
        <v>0.03</v>
      </c>
      <c r="B159" t="s">
        <v>144</v>
      </c>
      <c r="C159">
        <v>46077</v>
      </c>
      <c r="D159" s="1">
        <v>41397</v>
      </c>
      <c r="E159" s="4">
        <v>154000</v>
      </c>
      <c r="F159" s="8">
        <f t="shared" si="12"/>
        <v>5</v>
      </c>
      <c r="G159" s="8" t="str">
        <f t="shared" si="13"/>
        <v>4094</v>
      </c>
      <c r="H159" s="10" t="str">
        <f t="shared" si="14"/>
        <v>MUCH MARCLE DR</v>
      </c>
      <c r="I159" s="8">
        <f t="shared" si="15"/>
        <v>60</v>
      </c>
      <c r="J159" s="10">
        <f t="shared" si="16"/>
        <v>19</v>
      </c>
    </row>
    <row r="160" spans="1:10" hidden="1" x14ac:dyDescent="0.25">
      <c r="A160">
        <v>0.26</v>
      </c>
      <c r="B160" t="s">
        <v>145</v>
      </c>
      <c r="C160">
        <v>46077</v>
      </c>
      <c r="D160" s="1">
        <v>41411</v>
      </c>
      <c r="E160" s="4">
        <v>99250</v>
      </c>
      <c r="F160" s="8">
        <f t="shared" si="12"/>
        <v>5</v>
      </c>
      <c r="G160" s="8" t="str">
        <f t="shared" si="13"/>
        <v>4518</v>
      </c>
      <c r="H160" s="10" t="str">
        <f t="shared" si="14"/>
        <v>WINDCHASE CIRCLE</v>
      </c>
      <c r="I160" s="8">
        <f t="shared" si="15"/>
        <v>60</v>
      </c>
      <c r="J160" s="10">
        <f t="shared" si="16"/>
        <v>21</v>
      </c>
    </row>
    <row r="161" spans="1:10" hidden="1" x14ac:dyDescent="0.25">
      <c r="A161">
        <v>3</v>
      </c>
      <c r="B161" t="s">
        <v>146</v>
      </c>
      <c r="C161">
        <v>46077</v>
      </c>
      <c r="D161" s="1">
        <v>41411</v>
      </c>
      <c r="E161" s="4">
        <v>300000</v>
      </c>
      <c r="F161" s="8">
        <f t="shared" si="12"/>
        <v>6</v>
      </c>
      <c r="G161" s="8" t="str">
        <f t="shared" si="13"/>
        <v>12850</v>
      </c>
      <c r="H161" s="10" t="str">
        <f t="shared" si="14"/>
        <v>WEST RD</v>
      </c>
      <c r="I161" s="8">
        <f t="shared" si="15"/>
        <v>60</v>
      </c>
      <c r="J161" s="10">
        <f t="shared" si="16"/>
        <v>13</v>
      </c>
    </row>
    <row r="162" spans="1:10" hidden="1" x14ac:dyDescent="0.25">
      <c r="A162">
        <v>0.03</v>
      </c>
      <c r="B162" t="s">
        <v>147</v>
      </c>
      <c r="C162">
        <v>46077</v>
      </c>
      <c r="D162" s="1">
        <v>41410</v>
      </c>
      <c r="E162" s="4">
        <v>142000</v>
      </c>
      <c r="F162" s="8">
        <f t="shared" si="12"/>
        <v>5</v>
      </c>
      <c r="G162" s="8" t="str">
        <f t="shared" si="13"/>
        <v>3968</v>
      </c>
      <c r="H162" s="10" t="str">
        <f t="shared" si="14"/>
        <v>MUCH MARCLE DR 1404</v>
      </c>
      <c r="I162" s="8">
        <f t="shared" si="15"/>
        <v>60</v>
      </c>
      <c r="J162" s="10">
        <f t="shared" si="16"/>
        <v>24</v>
      </c>
    </row>
    <row r="163" spans="1:10" hidden="1" x14ac:dyDescent="0.25">
      <c r="A163">
        <v>0.33</v>
      </c>
      <c r="B163" t="s">
        <v>148</v>
      </c>
      <c r="C163">
        <v>46077</v>
      </c>
      <c r="D163" s="1">
        <v>41425</v>
      </c>
      <c r="E163" s="4">
        <v>99250</v>
      </c>
      <c r="F163" s="8">
        <f t="shared" si="12"/>
        <v>5</v>
      </c>
      <c r="G163" s="8" t="str">
        <f t="shared" si="13"/>
        <v>4526</v>
      </c>
      <c r="H163" s="10" t="str">
        <f t="shared" si="14"/>
        <v>WINDCHASE CR</v>
      </c>
      <c r="I163" s="8">
        <f t="shared" si="15"/>
        <v>60</v>
      </c>
      <c r="J163" s="10">
        <f t="shared" si="16"/>
        <v>17</v>
      </c>
    </row>
    <row r="164" spans="1:10" hidden="1" x14ac:dyDescent="0.25">
      <c r="A164">
        <v>0.22</v>
      </c>
      <c r="B164" t="s">
        <v>149</v>
      </c>
      <c r="C164">
        <v>46077</v>
      </c>
      <c r="D164" s="1">
        <v>41425</v>
      </c>
      <c r="E164" s="4">
        <v>84250</v>
      </c>
      <c r="F164" s="8">
        <f t="shared" si="12"/>
        <v>6</v>
      </c>
      <c r="G164" s="8" t="str">
        <f t="shared" si="13"/>
        <v>11939</v>
      </c>
      <c r="H164" s="10" t="str">
        <f t="shared" si="14"/>
        <v>EAGLERUN WAY</v>
      </c>
      <c r="I164" s="8">
        <f t="shared" si="15"/>
        <v>60</v>
      </c>
      <c r="J164" s="10">
        <f t="shared" si="16"/>
        <v>18</v>
      </c>
    </row>
    <row r="165" spans="1:10" hidden="1" x14ac:dyDescent="0.25">
      <c r="A165">
        <v>0.28999999999999998</v>
      </c>
      <c r="B165" t="s">
        <v>150</v>
      </c>
      <c r="C165">
        <v>46077</v>
      </c>
      <c r="D165" s="1">
        <v>41429</v>
      </c>
      <c r="E165" s="4">
        <v>374426</v>
      </c>
      <c r="F165" s="8">
        <f t="shared" si="12"/>
        <v>6</v>
      </c>
      <c r="G165" s="8" t="str">
        <f t="shared" si="13"/>
        <v>11437</v>
      </c>
      <c r="H165" s="10" t="str">
        <f t="shared" si="14"/>
        <v>MEARS DR</v>
      </c>
      <c r="I165" s="8">
        <f t="shared" si="15"/>
        <v>60</v>
      </c>
      <c r="J165" s="10">
        <f t="shared" si="16"/>
        <v>14</v>
      </c>
    </row>
    <row r="166" spans="1:10" hidden="1" x14ac:dyDescent="0.25">
      <c r="A166">
        <v>0.28999999999999998</v>
      </c>
      <c r="B166" t="s">
        <v>151</v>
      </c>
      <c r="C166">
        <v>46077</v>
      </c>
      <c r="D166" s="1">
        <v>41425</v>
      </c>
      <c r="E166" s="4">
        <v>505200</v>
      </c>
      <c r="F166" s="8">
        <f t="shared" si="12"/>
        <v>5</v>
      </c>
      <c r="G166" s="8" t="str">
        <f t="shared" si="13"/>
        <v>4531</v>
      </c>
      <c r="H166" s="10" t="str">
        <f t="shared" si="14"/>
        <v>GOLDEN EAGLE CT</v>
      </c>
      <c r="I166" s="8">
        <f t="shared" si="15"/>
        <v>60</v>
      </c>
      <c r="J166" s="10">
        <f t="shared" si="16"/>
        <v>20</v>
      </c>
    </row>
    <row r="167" spans="1:10" hidden="1" x14ac:dyDescent="0.25">
      <c r="A167">
        <v>6</v>
      </c>
      <c r="B167" t="s">
        <v>152</v>
      </c>
      <c r="C167">
        <v>46077</v>
      </c>
      <c r="D167" s="1">
        <v>41432</v>
      </c>
      <c r="E167" s="4">
        <v>835000</v>
      </c>
      <c r="F167" s="8">
        <f t="shared" si="12"/>
        <v>5</v>
      </c>
      <c r="G167" s="8" t="str">
        <f t="shared" si="13"/>
        <v>3930</v>
      </c>
      <c r="H167" s="10" t="str">
        <f t="shared" si="14"/>
        <v>121st St W</v>
      </c>
      <c r="I167" s="8">
        <f t="shared" si="15"/>
        <v>60</v>
      </c>
      <c r="J167" s="10">
        <f t="shared" si="16"/>
        <v>15</v>
      </c>
    </row>
    <row r="168" spans="1:10" hidden="1" x14ac:dyDescent="0.25">
      <c r="A168">
        <v>0.03</v>
      </c>
      <c r="B168" t="s">
        <v>153</v>
      </c>
      <c r="C168">
        <v>46077</v>
      </c>
      <c r="D168" s="1">
        <v>41415</v>
      </c>
      <c r="E168" s="4">
        <v>152900</v>
      </c>
      <c r="F168" s="8">
        <f t="shared" si="12"/>
        <v>5</v>
      </c>
      <c r="G168" s="8" t="str">
        <f t="shared" si="13"/>
        <v>3994</v>
      </c>
      <c r="H168" s="10" t="str">
        <f t="shared" si="14"/>
        <v>WESTON POINTE DR</v>
      </c>
      <c r="I168" s="8">
        <f t="shared" si="15"/>
        <v>60</v>
      </c>
      <c r="J168" s="10">
        <f t="shared" si="16"/>
        <v>21</v>
      </c>
    </row>
    <row r="169" spans="1:10" hidden="1" x14ac:dyDescent="0.25">
      <c r="A169">
        <v>0.3</v>
      </c>
      <c r="B169" t="s">
        <v>154</v>
      </c>
      <c r="C169">
        <v>46077</v>
      </c>
      <c r="D169" s="1">
        <v>41444</v>
      </c>
      <c r="E169" s="4">
        <v>99250</v>
      </c>
      <c r="F169" s="8">
        <f t="shared" si="12"/>
        <v>5</v>
      </c>
      <c r="G169" s="8" t="str">
        <f t="shared" si="13"/>
        <v>4513</v>
      </c>
      <c r="H169" s="10" t="str">
        <f t="shared" si="14"/>
        <v>COOL SPRINGS COURT</v>
      </c>
      <c r="I169" s="8">
        <f t="shared" si="15"/>
        <v>60</v>
      </c>
      <c r="J169" s="10">
        <f t="shared" si="16"/>
        <v>23</v>
      </c>
    </row>
    <row r="170" spans="1:10" hidden="1" x14ac:dyDescent="0.25">
      <c r="A170">
        <v>0.3</v>
      </c>
      <c r="B170" t="s">
        <v>155</v>
      </c>
      <c r="C170">
        <v>46077</v>
      </c>
      <c r="D170" s="1">
        <v>41444</v>
      </c>
      <c r="E170" s="4">
        <v>99250</v>
      </c>
      <c r="F170" s="8">
        <f t="shared" si="12"/>
        <v>5</v>
      </c>
      <c r="G170" s="8" t="str">
        <f t="shared" si="13"/>
        <v>4526</v>
      </c>
      <c r="H170" s="10" t="str">
        <f t="shared" si="14"/>
        <v>COOL SPRINGS COURT</v>
      </c>
      <c r="I170" s="8">
        <f t="shared" si="15"/>
        <v>60</v>
      </c>
      <c r="J170" s="10">
        <f t="shared" si="16"/>
        <v>23</v>
      </c>
    </row>
    <row r="171" spans="1:10" hidden="1" x14ac:dyDescent="0.25">
      <c r="A171">
        <v>0.28000000000000003</v>
      </c>
      <c r="B171" t="s">
        <v>12</v>
      </c>
      <c r="C171">
        <v>46077</v>
      </c>
      <c r="D171" s="1">
        <v>41444</v>
      </c>
      <c r="E171" s="4">
        <v>359935</v>
      </c>
      <c r="F171" s="8">
        <f t="shared" si="12"/>
        <v>5</v>
      </c>
      <c r="G171" s="8" t="str">
        <f t="shared" si="13"/>
        <v>4518</v>
      </c>
      <c r="H171" s="10" t="str">
        <f t="shared" si="14"/>
        <v>COOL SPRINGS COURT</v>
      </c>
      <c r="I171" s="8">
        <f t="shared" si="15"/>
        <v>60</v>
      </c>
      <c r="J171" s="10">
        <f t="shared" si="16"/>
        <v>23</v>
      </c>
    </row>
    <row r="172" spans="1:10" hidden="1" x14ac:dyDescent="0.25">
      <c r="A172">
        <v>0.25</v>
      </c>
      <c r="B172" t="s">
        <v>156</v>
      </c>
      <c r="C172">
        <v>46077</v>
      </c>
      <c r="D172" s="1">
        <v>41431</v>
      </c>
      <c r="E172" s="4">
        <v>416191</v>
      </c>
      <c r="F172" s="8">
        <f t="shared" si="12"/>
        <v>5</v>
      </c>
      <c r="G172" s="8" t="str">
        <f t="shared" si="13"/>
        <v>3941</v>
      </c>
      <c r="H172" s="10" t="str">
        <f t="shared" si="14"/>
        <v>ANDRETTI DR</v>
      </c>
      <c r="I172" s="8">
        <f t="shared" si="15"/>
        <v>60</v>
      </c>
      <c r="J172" s="10">
        <f t="shared" si="16"/>
        <v>16</v>
      </c>
    </row>
    <row r="173" spans="1:10" hidden="1" x14ac:dyDescent="0.25">
      <c r="A173">
        <v>0.26</v>
      </c>
      <c r="B173" t="s">
        <v>157</v>
      </c>
      <c r="C173">
        <v>46077</v>
      </c>
      <c r="D173" s="1">
        <v>41450</v>
      </c>
      <c r="E173" s="4">
        <v>370425</v>
      </c>
      <c r="F173" s="8">
        <f t="shared" si="12"/>
        <v>6</v>
      </c>
      <c r="G173" s="8" t="str">
        <f t="shared" si="13"/>
        <v>11367</v>
      </c>
      <c r="H173" s="10" t="str">
        <f t="shared" si="14"/>
        <v>ZANARDI CT</v>
      </c>
      <c r="I173" s="8">
        <f t="shared" si="15"/>
        <v>60</v>
      </c>
      <c r="J173" s="10">
        <f t="shared" si="16"/>
        <v>16</v>
      </c>
    </row>
    <row r="174" spans="1:10" hidden="1" x14ac:dyDescent="0.25">
      <c r="A174">
        <v>0.18</v>
      </c>
      <c r="B174" t="s">
        <v>158</v>
      </c>
      <c r="C174">
        <v>46077</v>
      </c>
      <c r="D174" s="1">
        <v>41457</v>
      </c>
      <c r="E174" s="4">
        <v>84250</v>
      </c>
      <c r="F174" s="8">
        <f t="shared" si="12"/>
        <v>6</v>
      </c>
      <c r="G174" s="8" t="str">
        <f t="shared" si="13"/>
        <v>11954</v>
      </c>
      <c r="H174" s="10" t="str">
        <f t="shared" si="14"/>
        <v>MANNINGS PASS</v>
      </c>
      <c r="I174" s="8">
        <f t="shared" si="15"/>
        <v>60</v>
      </c>
      <c r="J174" s="10">
        <f t="shared" si="16"/>
        <v>19</v>
      </c>
    </row>
    <row r="175" spans="1:10" hidden="1" x14ac:dyDescent="0.25">
      <c r="A175">
        <v>0.28999999999999998</v>
      </c>
      <c r="B175" t="s">
        <v>159</v>
      </c>
      <c r="C175">
        <v>46077</v>
      </c>
      <c r="D175" s="1">
        <v>41460</v>
      </c>
      <c r="E175" s="4">
        <v>425980</v>
      </c>
      <c r="F175" s="8">
        <f t="shared" si="12"/>
        <v>6</v>
      </c>
      <c r="G175" s="8" t="str">
        <f t="shared" si="13"/>
        <v>11466</v>
      </c>
      <c r="H175" s="10" t="str">
        <f t="shared" si="14"/>
        <v>MONTOYA DR</v>
      </c>
      <c r="I175" s="8">
        <f t="shared" si="15"/>
        <v>60</v>
      </c>
      <c r="J175" s="10">
        <f t="shared" si="16"/>
        <v>16</v>
      </c>
    </row>
    <row r="176" spans="1:10" hidden="1" x14ac:dyDescent="0.25">
      <c r="A176">
        <v>0.41</v>
      </c>
      <c r="B176" t="s">
        <v>160</v>
      </c>
      <c r="C176">
        <v>46077</v>
      </c>
      <c r="D176" s="1">
        <v>41463</v>
      </c>
      <c r="E176" s="4">
        <v>419100</v>
      </c>
      <c r="F176" s="8">
        <f t="shared" si="12"/>
        <v>6</v>
      </c>
      <c r="G176" s="8" t="str">
        <f t="shared" si="13"/>
        <v>11694</v>
      </c>
      <c r="H176" s="10" t="str">
        <f t="shared" si="14"/>
        <v>BENNETWOOD PL</v>
      </c>
      <c r="I176" s="8">
        <f t="shared" si="15"/>
        <v>60</v>
      </c>
      <c r="J176" s="10">
        <f t="shared" si="16"/>
        <v>19</v>
      </c>
    </row>
    <row r="177" spans="1:10" hidden="1" x14ac:dyDescent="0.25">
      <c r="A177">
        <v>10.18</v>
      </c>
      <c r="B177" t="s">
        <v>161</v>
      </c>
      <c r="C177">
        <v>46077</v>
      </c>
      <c r="D177" s="1">
        <v>41452</v>
      </c>
      <c r="E177" s="4">
        <v>193420</v>
      </c>
      <c r="F177" s="8">
        <f t="shared" si="12"/>
        <v>5</v>
      </c>
      <c r="G177" s="8" t="str">
        <f t="shared" si="13"/>
        <v>1537</v>
      </c>
      <c r="H177" s="10" t="str">
        <f t="shared" si="14"/>
        <v>S 1200 E</v>
      </c>
      <c r="I177" s="8">
        <f t="shared" si="15"/>
        <v>60</v>
      </c>
      <c r="J177" s="10">
        <f t="shared" si="16"/>
        <v>13</v>
      </c>
    </row>
    <row r="178" spans="1:10" hidden="1" x14ac:dyDescent="0.25">
      <c r="A178">
        <v>0.37</v>
      </c>
      <c r="B178" t="s">
        <v>162</v>
      </c>
      <c r="C178">
        <v>46077</v>
      </c>
      <c r="D178" s="1">
        <v>41473</v>
      </c>
      <c r="E178" s="4">
        <v>551472</v>
      </c>
      <c r="F178" s="8">
        <f t="shared" si="12"/>
        <v>5</v>
      </c>
      <c r="G178" s="8" t="str">
        <f t="shared" si="13"/>
        <v>3664</v>
      </c>
      <c r="H178" s="10" t="str">
        <f t="shared" si="14"/>
        <v>ABNEY POINT DR</v>
      </c>
      <c r="I178" s="8">
        <f t="shared" si="15"/>
        <v>60</v>
      </c>
      <c r="J178" s="10">
        <f t="shared" si="16"/>
        <v>19</v>
      </c>
    </row>
    <row r="179" spans="1:10" hidden="1" x14ac:dyDescent="0.25">
      <c r="A179">
        <v>0.32</v>
      </c>
      <c r="B179" t="s">
        <v>163</v>
      </c>
      <c r="C179">
        <v>46077</v>
      </c>
      <c r="D179" s="1">
        <v>41471</v>
      </c>
      <c r="E179" s="4">
        <v>413445</v>
      </c>
      <c r="F179" s="8">
        <f t="shared" si="12"/>
        <v>6</v>
      </c>
      <c r="G179" s="8" t="str">
        <f t="shared" si="13"/>
        <v>11433</v>
      </c>
      <c r="H179" s="10" t="str">
        <f t="shared" si="14"/>
        <v>MONTOYA DR</v>
      </c>
      <c r="I179" s="8">
        <f t="shared" si="15"/>
        <v>60</v>
      </c>
      <c r="J179" s="10">
        <f t="shared" si="16"/>
        <v>16</v>
      </c>
    </row>
    <row r="180" spans="1:10" hidden="1" x14ac:dyDescent="0.25">
      <c r="A180">
        <v>0.48</v>
      </c>
      <c r="B180" t="s">
        <v>164</v>
      </c>
      <c r="C180">
        <v>46077</v>
      </c>
      <c r="D180" s="1">
        <v>41464</v>
      </c>
      <c r="E180" s="4">
        <v>98777</v>
      </c>
      <c r="F180" s="8">
        <f t="shared" si="12"/>
        <v>5</v>
      </c>
      <c r="G180" s="8" t="str">
        <f t="shared" si="13"/>
        <v>3664</v>
      </c>
      <c r="H180" s="10" t="str">
        <f t="shared" si="14"/>
        <v>ABNEY HIGHLAND DR</v>
      </c>
      <c r="I180" s="8">
        <f t="shared" si="15"/>
        <v>60</v>
      </c>
      <c r="J180" s="10">
        <f t="shared" si="16"/>
        <v>22</v>
      </c>
    </row>
    <row r="181" spans="1:10" hidden="1" x14ac:dyDescent="0.25">
      <c r="A181">
        <v>0.32</v>
      </c>
      <c r="B181" t="s">
        <v>165</v>
      </c>
      <c r="C181">
        <v>46077</v>
      </c>
      <c r="D181" s="1">
        <v>41486</v>
      </c>
      <c r="E181" s="4">
        <v>367195</v>
      </c>
      <c r="F181" s="8">
        <f t="shared" si="12"/>
        <v>6</v>
      </c>
      <c r="G181" s="8" t="str">
        <f t="shared" si="13"/>
        <v>11424</v>
      </c>
      <c r="H181" s="10" t="str">
        <f t="shared" si="14"/>
        <v>MONTOYA DR</v>
      </c>
      <c r="I181" s="8">
        <f t="shared" si="15"/>
        <v>60</v>
      </c>
      <c r="J181" s="10">
        <f t="shared" si="16"/>
        <v>16</v>
      </c>
    </row>
    <row r="182" spans="1:10" hidden="1" x14ac:dyDescent="0.25">
      <c r="A182">
        <v>0.2</v>
      </c>
      <c r="B182" t="s">
        <v>136</v>
      </c>
      <c r="C182">
        <v>46077</v>
      </c>
      <c r="D182" s="1">
        <v>41494</v>
      </c>
      <c r="E182" s="4">
        <v>331637</v>
      </c>
      <c r="F182" s="8">
        <f t="shared" si="12"/>
        <v>6</v>
      </c>
      <c r="G182" s="8" t="str">
        <f t="shared" si="13"/>
        <v>11947</v>
      </c>
      <c r="H182" s="10" t="str">
        <f t="shared" si="14"/>
        <v>MANNINGS PASS</v>
      </c>
      <c r="I182" s="8">
        <f t="shared" si="15"/>
        <v>60</v>
      </c>
      <c r="J182" s="10">
        <f t="shared" si="16"/>
        <v>19</v>
      </c>
    </row>
    <row r="183" spans="1:10" hidden="1" x14ac:dyDescent="0.25">
      <c r="A183">
        <v>0.19</v>
      </c>
      <c r="B183" t="s">
        <v>166</v>
      </c>
      <c r="C183">
        <v>46077</v>
      </c>
      <c r="D183" s="1">
        <v>41495</v>
      </c>
      <c r="E183" s="4">
        <v>84250</v>
      </c>
      <c r="F183" s="8">
        <f t="shared" si="12"/>
        <v>6</v>
      </c>
      <c r="G183" s="8" t="str">
        <f t="shared" si="13"/>
        <v>11946</v>
      </c>
      <c r="H183" s="10" t="str">
        <f t="shared" si="14"/>
        <v>MANNINGS PASS</v>
      </c>
      <c r="I183" s="8">
        <f t="shared" si="15"/>
        <v>60</v>
      </c>
      <c r="J183" s="10">
        <f t="shared" si="16"/>
        <v>19</v>
      </c>
    </row>
    <row r="184" spans="1:10" hidden="1" x14ac:dyDescent="0.25">
      <c r="A184">
        <v>0.32</v>
      </c>
      <c r="B184" t="s">
        <v>130</v>
      </c>
      <c r="C184">
        <v>46077</v>
      </c>
      <c r="D184" s="1">
        <v>41495</v>
      </c>
      <c r="E184" s="4">
        <v>391070</v>
      </c>
      <c r="F184" s="8">
        <f t="shared" si="12"/>
        <v>6</v>
      </c>
      <c r="G184" s="8" t="str">
        <f t="shared" si="13"/>
        <v>11480</v>
      </c>
      <c r="H184" s="10" t="str">
        <f t="shared" si="14"/>
        <v>MONTOYA DR</v>
      </c>
      <c r="I184" s="8">
        <f t="shared" si="15"/>
        <v>60</v>
      </c>
      <c r="J184" s="10">
        <f t="shared" si="16"/>
        <v>16</v>
      </c>
    </row>
    <row r="185" spans="1:10" hidden="1" x14ac:dyDescent="0.25">
      <c r="A185">
        <v>0.35</v>
      </c>
      <c r="B185" t="s">
        <v>167</v>
      </c>
      <c r="C185">
        <v>46077</v>
      </c>
      <c r="D185" s="1">
        <v>41492</v>
      </c>
      <c r="E185" s="4">
        <v>714531</v>
      </c>
      <c r="F185" s="8">
        <f t="shared" si="12"/>
        <v>5</v>
      </c>
      <c r="G185" s="8" t="str">
        <f t="shared" si="13"/>
        <v>3692</v>
      </c>
      <c r="H185" s="10" t="str">
        <f t="shared" si="14"/>
        <v>ABNEY POINT DR</v>
      </c>
      <c r="I185" s="8">
        <f t="shared" si="15"/>
        <v>60</v>
      </c>
      <c r="J185" s="10">
        <f t="shared" si="16"/>
        <v>19</v>
      </c>
    </row>
    <row r="186" spans="1:10" hidden="1" x14ac:dyDescent="0.25">
      <c r="A186">
        <v>0.28999999999999998</v>
      </c>
      <c r="B186" t="s">
        <v>168</v>
      </c>
      <c r="C186">
        <v>46077</v>
      </c>
      <c r="D186" s="1">
        <v>41493</v>
      </c>
      <c r="E186" s="4">
        <v>388999</v>
      </c>
      <c r="F186" s="8">
        <f t="shared" si="12"/>
        <v>6</v>
      </c>
      <c r="G186" s="8" t="str">
        <f t="shared" si="13"/>
        <v>11475</v>
      </c>
      <c r="H186" s="10" t="str">
        <f t="shared" si="14"/>
        <v>MONTOYA DR</v>
      </c>
      <c r="I186" s="8">
        <f t="shared" si="15"/>
        <v>60</v>
      </c>
      <c r="J186" s="10">
        <f t="shared" si="16"/>
        <v>16</v>
      </c>
    </row>
    <row r="187" spans="1:10" hidden="1" x14ac:dyDescent="0.25">
      <c r="A187">
        <v>0.03</v>
      </c>
      <c r="B187" t="s">
        <v>169</v>
      </c>
      <c r="C187">
        <v>46077</v>
      </c>
      <c r="D187" s="1">
        <v>41472</v>
      </c>
      <c r="E187" s="4">
        <v>155000</v>
      </c>
      <c r="F187" s="8">
        <f t="shared" si="12"/>
        <v>5</v>
      </c>
      <c r="G187" s="8" t="str">
        <f t="shared" si="13"/>
        <v>3927</v>
      </c>
      <c r="H187" s="10" t="str">
        <f t="shared" si="14"/>
        <v>WESTON POINTE DR 2305</v>
      </c>
      <c r="I187" s="8">
        <f t="shared" si="15"/>
        <v>60</v>
      </c>
      <c r="J187" s="10">
        <f t="shared" si="16"/>
        <v>26</v>
      </c>
    </row>
    <row r="188" spans="1:10" hidden="1" x14ac:dyDescent="0.25">
      <c r="A188">
        <v>0.03</v>
      </c>
      <c r="B188" t="s">
        <v>170</v>
      </c>
      <c r="C188">
        <v>46077</v>
      </c>
      <c r="D188" s="1">
        <v>41486</v>
      </c>
      <c r="E188" s="4">
        <v>142000</v>
      </c>
      <c r="F188" s="8">
        <f t="shared" si="12"/>
        <v>5</v>
      </c>
      <c r="G188" s="8" t="str">
        <f t="shared" si="13"/>
        <v>4019</v>
      </c>
      <c r="H188" s="10" t="str">
        <f t="shared" si="14"/>
        <v>MUCH MARCLE DR 1503</v>
      </c>
      <c r="I188" s="8">
        <f t="shared" si="15"/>
        <v>60</v>
      </c>
      <c r="J188" s="10">
        <f t="shared" si="16"/>
        <v>24</v>
      </c>
    </row>
    <row r="189" spans="1:10" hidden="1" x14ac:dyDescent="0.25">
      <c r="A189">
        <v>0.38</v>
      </c>
      <c r="B189" t="s">
        <v>171</v>
      </c>
      <c r="C189">
        <v>46077</v>
      </c>
      <c r="D189" s="1">
        <v>41505</v>
      </c>
      <c r="E189" s="4">
        <v>99250</v>
      </c>
      <c r="F189" s="8">
        <f t="shared" si="12"/>
        <v>5</v>
      </c>
      <c r="G189" s="8" t="str">
        <f t="shared" si="13"/>
        <v>4525</v>
      </c>
      <c r="H189" s="10" t="str">
        <f t="shared" si="14"/>
        <v>WINDCHASE CIRCLE</v>
      </c>
      <c r="I189" s="8">
        <f t="shared" si="15"/>
        <v>60</v>
      </c>
      <c r="J189" s="10">
        <f t="shared" si="16"/>
        <v>21</v>
      </c>
    </row>
    <row r="190" spans="1:10" hidden="1" x14ac:dyDescent="0.25">
      <c r="A190">
        <v>0.17</v>
      </c>
      <c r="B190" t="s">
        <v>172</v>
      </c>
      <c r="C190">
        <v>46077</v>
      </c>
      <c r="D190" s="1">
        <v>41505</v>
      </c>
      <c r="E190" s="4">
        <v>84250</v>
      </c>
      <c r="F190" s="8">
        <f t="shared" si="12"/>
        <v>6</v>
      </c>
      <c r="G190" s="8" t="str">
        <f t="shared" si="13"/>
        <v>11947</v>
      </c>
      <c r="H190" s="10" t="str">
        <f t="shared" si="14"/>
        <v>EAGLERUN WAY</v>
      </c>
      <c r="I190" s="8">
        <f t="shared" si="15"/>
        <v>60</v>
      </c>
      <c r="J190" s="10">
        <f t="shared" si="16"/>
        <v>18</v>
      </c>
    </row>
    <row r="191" spans="1:10" hidden="1" x14ac:dyDescent="0.25">
      <c r="A191">
        <v>0.39</v>
      </c>
      <c r="B191" t="s">
        <v>138</v>
      </c>
      <c r="C191">
        <v>46077</v>
      </c>
      <c r="D191" s="1">
        <v>41500</v>
      </c>
      <c r="E191" s="4">
        <v>413705</v>
      </c>
      <c r="F191" s="8">
        <f t="shared" si="12"/>
        <v>6</v>
      </c>
      <c r="G191" s="8" t="str">
        <f t="shared" si="13"/>
        <v>11963</v>
      </c>
      <c r="H191" s="10" t="str">
        <f t="shared" si="14"/>
        <v>EAGLERUN WAY</v>
      </c>
      <c r="I191" s="8">
        <f t="shared" si="15"/>
        <v>60</v>
      </c>
      <c r="J191" s="10">
        <f t="shared" si="16"/>
        <v>18</v>
      </c>
    </row>
    <row r="192" spans="1:10" hidden="1" x14ac:dyDescent="0.25">
      <c r="A192">
        <v>0.33</v>
      </c>
      <c r="B192" t="s">
        <v>173</v>
      </c>
      <c r="C192">
        <v>46077</v>
      </c>
      <c r="D192" s="1">
        <v>41495</v>
      </c>
      <c r="E192" s="4">
        <v>425000</v>
      </c>
      <c r="F192" s="8">
        <f t="shared" si="12"/>
        <v>5</v>
      </c>
      <c r="G192" s="8" t="str">
        <f t="shared" si="13"/>
        <v>3836</v>
      </c>
      <c r="H192" s="10" t="str">
        <f t="shared" si="14"/>
        <v>Verdure Ln</v>
      </c>
      <c r="I192" s="8">
        <f t="shared" si="15"/>
        <v>60</v>
      </c>
      <c r="J192" s="10">
        <f t="shared" si="16"/>
        <v>15</v>
      </c>
    </row>
    <row r="193" spans="1:10" hidden="1" x14ac:dyDescent="0.25">
      <c r="A193">
        <v>0.28999999999999998</v>
      </c>
      <c r="B193" t="s">
        <v>132</v>
      </c>
      <c r="C193">
        <v>46077</v>
      </c>
      <c r="D193" s="1">
        <v>41502</v>
      </c>
      <c r="E193" s="4">
        <v>417560</v>
      </c>
      <c r="F193" s="8">
        <f t="shared" si="12"/>
        <v>6</v>
      </c>
      <c r="G193" s="8" t="str">
        <f t="shared" si="13"/>
        <v>11479</v>
      </c>
      <c r="H193" s="10" t="str">
        <f t="shared" si="14"/>
        <v>MEARS DR</v>
      </c>
      <c r="I193" s="8">
        <f t="shared" si="15"/>
        <v>60</v>
      </c>
      <c r="J193" s="10">
        <f t="shared" si="16"/>
        <v>14</v>
      </c>
    </row>
    <row r="194" spans="1:10" hidden="1" x14ac:dyDescent="0.25">
      <c r="A194">
        <v>1</v>
      </c>
      <c r="B194" t="s">
        <v>174</v>
      </c>
      <c r="C194">
        <v>46077</v>
      </c>
      <c r="D194" s="1">
        <v>41508</v>
      </c>
      <c r="E194" s="4">
        <v>218350</v>
      </c>
      <c r="F194" s="8">
        <f t="shared" si="12"/>
        <v>6</v>
      </c>
      <c r="G194" s="8" t="str">
        <f t="shared" si="13"/>
        <v>12320</v>
      </c>
      <c r="H194" s="10" t="str">
        <f t="shared" si="14"/>
        <v>WEST RD</v>
      </c>
      <c r="I194" s="8">
        <f t="shared" si="15"/>
        <v>60</v>
      </c>
      <c r="J194" s="10">
        <f t="shared" si="16"/>
        <v>13</v>
      </c>
    </row>
    <row r="195" spans="1:10" hidden="1" x14ac:dyDescent="0.25">
      <c r="A195">
        <v>0.27</v>
      </c>
      <c r="B195" t="s">
        <v>175</v>
      </c>
      <c r="C195">
        <v>46077</v>
      </c>
      <c r="D195" s="1">
        <v>41515</v>
      </c>
      <c r="E195" s="4">
        <v>99250</v>
      </c>
      <c r="F195" s="8">
        <f t="shared" ref="F195:F258" si="17">FIND(" ",B195,1)</f>
        <v>5</v>
      </c>
      <c r="G195" s="8" t="str">
        <f t="shared" ref="G195:G258" si="18">LEFT(B195,F195-1)</f>
        <v>4512</v>
      </c>
      <c r="H195" s="10" t="str">
        <f t="shared" ref="H195:H258" si="19">MID(B195,F195+1,J195-F195)</f>
        <v>WATERCHASE COURT</v>
      </c>
      <c r="I195" s="8">
        <f t="shared" ref="I195:I258" si="20">LEN(B195)</f>
        <v>60</v>
      </c>
      <c r="J195" s="10">
        <f t="shared" ref="J195:J258" si="21">IF(ISERROR(FIND("  ",B195,1))=FALSE,FIND("  ",B195,1)-1,LEN(B195))</f>
        <v>21</v>
      </c>
    </row>
    <row r="196" spans="1:10" hidden="1" x14ac:dyDescent="0.25">
      <c r="A196">
        <v>0.21</v>
      </c>
      <c r="B196" t="s">
        <v>176</v>
      </c>
      <c r="C196">
        <v>46077</v>
      </c>
      <c r="D196" s="1">
        <v>41515</v>
      </c>
      <c r="E196" s="4">
        <v>84250</v>
      </c>
      <c r="F196" s="8">
        <f t="shared" si="17"/>
        <v>6</v>
      </c>
      <c r="G196" s="8" t="str">
        <f t="shared" si="18"/>
        <v>11940</v>
      </c>
      <c r="H196" s="10" t="str">
        <f t="shared" si="19"/>
        <v>MANNINGS PASS</v>
      </c>
      <c r="I196" s="8">
        <f t="shared" si="20"/>
        <v>60</v>
      </c>
      <c r="J196" s="10">
        <f t="shared" si="21"/>
        <v>19</v>
      </c>
    </row>
    <row r="197" spans="1:10" hidden="1" x14ac:dyDescent="0.25">
      <c r="A197">
        <v>0.45</v>
      </c>
      <c r="B197" t="s">
        <v>118</v>
      </c>
      <c r="C197">
        <v>46077</v>
      </c>
      <c r="D197" s="1">
        <v>41515</v>
      </c>
      <c r="E197" s="4">
        <v>603375</v>
      </c>
      <c r="F197" s="8">
        <f t="shared" si="17"/>
        <v>5</v>
      </c>
      <c r="G197" s="8" t="str">
        <f t="shared" si="18"/>
        <v>3650</v>
      </c>
      <c r="H197" s="10" t="str">
        <f t="shared" si="19"/>
        <v>ABNEY POINTE DR</v>
      </c>
      <c r="I197" s="8">
        <f t="shared" si="20"/>
        <v>60</v>
      </c>
      <c r="J197" s="10">
        <f t="shared" si="21"/>
        <v>20</v>
      </c>
    </row>
    <row r="198" spans="1:10" hidden="1" x14ac:dyDescent="0.25">
      <c r="A198">
        <v>0.18</v>
      </c>
      <c r="B198" t="s">
        <v>139</v>
      </c>
      <c r="C198">
        <v>46077</v>
      </c>
      <c r="D198" s="1">
        <v>41516</v>
      </c>
      <c r="E198" s="4">
        <v>339615</v>
      </c>
      <c r="F198" s="8">
        <f t="shared" si="17"/>
        <v>6</v>
      </c>
      <c r="G198" s="8" t="str">
        <f t="shared" si="18"/>
        <v>11946</v>
      </c>
      <c r="H198" s="10" t="str">
        <f t="shared" si="19"/>
        <v>EAGLERUN WAY</v>
      </c>
      <c r="I198" s="8">
        <f t="shared" si="20"/>
        <v>60</v>
      </c>
      <c r="J198" s="10">
        <f t="shared" si="21"/>
        <v>18</v>
      </c>
    </row>
    <row r="199" spans="1:10" hidden="1" x14ac:dyDescent="0.25">
      <c r="A199">
        <v>0.39</v>
      </c>
      <c r="B199" t="s">
        <v>177</v>
      </c>
      <c r="C199">
        <v>46077</v>
      </c>
      <c r="D199" s="1">
        <v>41513</v>
      </c>
      <c r="E199" s="4">
        <v>451455</v>
      </c>
      <c r="F199" s="8">
        <f t="shared" si="17"/>
        <v>6</v>
      </c>
      <c r="G199" s="8" t="str">
        <f t="shared" si="18"/>
        <v>11406</v>
      </c>
      <c r="H199" s="10" t="str">
        <f t="shared" si="19"/>
        <v>ZANARDI CT</v>
      </c>
      <c r="I199" s="8">
        <f t="shared" si="20"/>
        <v>60</v>
      </c>
      <c r="J199" s="10">
        <f t="shared" si="21"/>
        <v>16</v>
      </c>
    </row>
    <row r="200" spans="1:10" hidden="1" x14ac:dyDescent="0.25">
      <c r="A200">
        <v>0.04</v>
      </c>
      <c r="B200" t="s">
        <v>178</v>
      </c>
      <c r="C200">
        <v>46077</v>
      </c>
      <c r="D200" s="1">
        <v>41494</v>
      </c>
      <c r="E200" s="4">
        <v>0</v>
      </c>
      <c r="F200" s="8">
        <f t="shared" si="17"/>
        <v>5</v>
      </c>
      <c r="G200" s="8" t="str">
        <f t="shared" si="18"/>
        <v>4104</v>
      </c>
      <c r="H200" s="10" t="str">
        <f t="shared" si="19"/>
        <v>MUCH MARCLE DR</v>
      </c>
      <c r="I200" s="8">
        <f t="shared" si="20"/>
        <v>60</v>
      </c>
      <c r="J200" s="10">
        <f t="shared" si="21"/>
        <v>19</v>
      </c>
    </row>
    <row r="201" spans="1:10" hidden="1" x14ac:dyDescent="0.25">
      <c r="A201">
        <v>0.46</v>
      </c>
      <c r="B201" t="s">
        <v>179</v>
      </c>
      <c r="C201">
        <v>46077</v>
      </c>
      <c r="D201" s="1">
        <v>41387</v>
      </c>
      <c r="E201" s="4">
        <v>98777</v>
      </c>
      <c r="F201" s="8">
        <f t="shared" si="17"/>
        <v>5</v>
      </c>
      <c r="G201" s="8" t="str">
        <f t="shared" si="18"/>
        <v>3646</v>
      </c>
      <c r="H201" s="10" t="str">
        <f t="shared" si="19"/>
        <v>ABNEY HIGHLAND DR</v>
      </c>
      <c r="I201" s="8">
        <f t="shared" si="20"/>
        <v>60</v>
      </c>
      <c r="J201" s="10">
        <f t="shared" si="21"/>
        <v>22</v>
      </c>
    </row>
    <row r="202" spans="1:10" hidden="1" x14ac:dyDescent="0.25">
      <c r="A202">
        <v>0.03</v>
      </c>
      <c r="B202" t="s">
        <v>180</v>
      </c>
      <c r="C202">
        <v>46077</v>
      </c>
      <c r="D202" s="1">
        <v>41514</v>
      </c>
      <c r="E202" s="4">
        <v>148500</v>
      </c>
      <c r="F202" s="8">
        <f t="shared" si="17"/>
        <v>5</v>
      </c>
      <c r="G202" s="8" t="str">
        <f t="shared" si="18"/>
        <v>3977</v>
      </c>
      <c r="H202" s="10" t="str">
        <f t="shared" si="19"/>
        <v>ELDOR FLOWER DR</v>
      </c>
      <c r="I202" s="8">
        <f t="shared" si="20"/>
        <v>60</v>
      </c>
      <c r="J202" s="10">
        <f t="shared" si="21"/>
        <v>20</v>
      </c>
    </row>
    <row r="203" spans="1:10" hidden="1" x14ac:dyDescent="0.25">
      <c r="A203">
        <v>0.28999999999999998</v>
      </c>
      <c r="B203" t="s">
        <v>11</v>
      </c>
      <c r="C203">
        <v>46077</v>
      </c>
      <c r="D203" s="1">
        <v>41527</v>
      </c>
      <c r="E203" s="4">
        <v>527765</v>
      </c>
      <c r="F203" s="8">
        <f t="shared" si="17"/>
        <v>5</v>
      </c>
      <c r="G203" s="8" t="str">
        <f t="shared" si="18"/>
        <v>4520</v>
      </c>
      <c r="H203" s="10" t="str">
        <f t="shared" si="19"/>
        <v>WATERCHASE COURT</v>
      </c>
      <c r="I203" s="8">
        <f t="shared" si="20"/>
        <v>60</v>
      </c>
      <c r="J203" s="10">
        <f t="shared" si="21"/>
        <v>21</v>
      </c>
    </row>
    <row r="204" spans="1:10" hidden="1" x14ac:dyDescent="0.25">
      <c r="A204">
        <v>0.26</v>
      </c>
      <c r="B204" t="s">
        <v>145</v>
      </c>
      <c r="C204">
        <v>46077</v>
      </c>
      <c r="D204" s="1">
        <v>41522</v>
      </c>
      <c r="E204" s="4">
        <v>387530</v>
      </c>
      <c r="F204" s="8">
        <f t="shared" si="17"/>
        <v>5</v>
      </c>
      <c r="G204" s="8" t="str">
        <f t="shared" si="18"/>
        <v>4518</v>
      </c>
      <c r="H204" s="10" t="str">
        <f t="shared" si="19"/>
        <v>WINDCHASE CIRCLE</v>
      </c>
      <c r="I204" s="8">
        <f t="shared" si="20"/>
        <v>60</v>
      </c>
      <c r="J204" s="10">
        <f t="shared" si="21"/>
        <v>21</v>
      </c>
    </row>
    <row r="205" spans="1:10" hidden="1" x14ac:dyDescent="0.25">
      <c r="A205">
        <v>0.31</v>
      </c>
      <c r="B205" t="s">
        <v>119</v>
      </c>
      <c r="C205">
        <v>46077</v>
      </c>
      <c r="D205" s="1">
        <v>41537</v>
      </c>
      <c r="E205" s="4">
        <v>558985</v>
      </c>
      <c r="F205" s="8">
        <f t="shared" si="17"/>
        <v>5</v>
      </c>
      <c r="G205" s="8" t="str">
        <f t="shared" si="18"/>
        <v>4523</v>
      </c>
      <c r="H205" s="10" t="str">
        <f t="shared" si="19"/>
        <v>WATERCHASE COURT</v>
      </c>
      <c r="I205" s="8">
        <f t="shared" si="20"/>
        <v>60</v>
      </c>
      <c r="J205" s="10">
        <f t="shared" si="21"/>
        <v>21</v>
      </c>
    </row>
    <row r="206" spans="1:10" hidden="1" x14ac:dyDescent="0.25">
      <c r="A206">
        <v>0.22</v>
      </c>
      <c r="B206" t="s">
        <v>149</v>
      </c>
      <c r="C206">
        <v>46077</v>
      </c>
      <c r="D206" s="1">
        <v>41534</v>
      </c>
      <c r="E206" s="4">
        <v>340530</v>
      </c>
      <c r="F206" s="8">
        <f t="shared" si="17"/>
        <v>6</v>
      </c>
      <c r="G206" s="8" t="str">
        <f t="shared" si="18"/>
        <v>11939</v>
      </c>
      <c r="H206" s="10" t="str">
        <f t="shared" si="19"/>
        <v>EAGLERUN WAY</v>
      </c>
      <c r="I206" s="8">
        <f t="shared" si="20"/>
        <v>60</v>
      </c>
      <c r="J206" s="10">
        <f t="shared" si="21"/>
        <v>18</v>
      </c>
    </row>
    <row r="207" spans="1:10" hidden="1" x14ac:dyDescent="0.25">
      <c r="A207">
        <v>0.46</v>
      </c>
      <c r="B207" t="s">
        <v>179</v>
      </c>
      <c r="C207">
        <v>46077</v>
      </c>
      <c r="D207" s="1">
        <v>41543</v>
      </c>
      <c r="E207" s="4">
        <v>648855</v>
      </c>
      <c r="F207" s="8">
        <f t="shared" si="17"/>
        <v>5</v>
      </c>
      <c r="G207" s="8" t="str">
        <f t="shared" si="18"/>
        <v>3646</v>
      </c>
      <c r="H207" s="10" t="str">
        <f t="shared" si="19"/>
        <v>ABNEY HIGHLAND DR</v>
      </c>
      <c r="I207" s="8">
        <f t="shared" si="20"/>
        <v>60</v>
      </c>
      <c r="J207" s="10">
        <f t="shared" si="21"/>
        <v>22</v>
      </c>
    </row>
    <row r="208" spans="1:10" hidden="1" x14ac:dyDescent="0.25">
      <c r="A208">
        <v>0.33</v>
      </c>
      <c r="B208" t="s">
        <v>148</v>
      </c>
      <c r="C208">
        <v>46077</v>
      </c>
      <c r="D208" s="1">
        <v>41543</v>
      </c>
      <c r="E208" s="4">
        <v>507532</v>
      </c>
      <c r="F208" s="8">
        <f t="shared" si="17"/>
        <v>5</v>
      </c>
      <c r="G208" s="8" t="str">
        <f t="shared" si="18"/>
        <v>4526</v>
      </c>
      <c r="H208" s="10" t="str">
        <f t="shared" si="19"/>
        <v>WINDCHASE CR</v>
      </c>
      <c r="I208" s="8">
        <f t="shared" si="20"/>
        <v>60</v>
      </c>
      <c r="J208" s="10">
        <f t="shared" si="21"/>
        <v>17</v>
      </c>
    </row>
    <row r="209" spans="1:10" hidden="1" x14ac:dyDescent="0.25">
      <c r="A209">
        <v>0.03</v>
      </c>
      <c r="B209" t="s">
        <v>181</v>
      </c>
      <c r="C209">
        <v>46077</v>
      </c>
      <c r="D209" s="1">
        <v>41550</v>
      </c>
      <c r="E209" s="4">
        <v>154500</v>
      </c>
      <c r="F209" s="8">
        <f t="shared" si="17"/>
        <v>5</v>
      </c>
      <c r="G209" s="8" t="str">
        <f t="shared" si="18"/>
        <v>3972</v>
      </c>
      <c r="H209" s="10" t="str">
        <f t="shared" si="19"/>
        <v>MUCH MARCLE DR 1403</v>
      </c>
      <c r="I209" s="8">
        <f t="shared" si="20"/>
        <v>60</v>
      </c>
      <c r="J209" s="10">
        <f t="shared" si="21"/>
        <v>24</v>
      </c>
    </row>
    <row r="210" spans="1:10" hidden="1" x14ac:dyDescent="0.25">
      <c r="A210">
        <v>0.18</v>
      </c>
      <c r="B210" t="s">
        <v>158</v>
      </c>
      <c r="C210">
        <v>46077</v>
      </c>
      <c r="D210" s="1">
        <v>41555</v>
      </c>
      <c r="E210" s="4">
        <v>367935</v>
      </c>
      <c r="F210" s="8">
        <f t="shared" si="17"/>
        <v>6</v>
      </c>
      <c r="G210" s="8" t="str">
        <f t="shared" si="18"/>
        <v>11954</v>
      </c>
      <c r="H210" s="10" t="str">
        <f t="shared" si="19"/>
        <v>MANNINGS PASS</v>
      </c>
      <c r="I210" s="8">
        <f t="shared" si="20"/>
        <v>60</v>
      </c>
      <c r="J210" s="10">
        <f t="shared" si="21"/>
        <v>19</v>
      </c>
    </row>
    <row r="211" spans="1:10" hidden="1" x14ac:dyDescent="0.25">
      <c r="A211">
        <v>0.4</v>
      </c>
      <c r="B211" t="s">
        <v>182</v>
      </c>
      <c r="C211">
        <v>46077</v>
      </c>
      <c r="D211" s="1">
        <v>41571</v>
      </c>
      <c r="E211" s="4">
        <v>440350</v>
      </c>
      <c r="F211" s="8">
        <f t="shared" si="17"/>
        <v>6</v>
      </c>
      <c r="G211" s="8" t="str">
        <f t="shared" si="18"/>
        <v>11364</v>
      </c>
      <c r="H211" s="10" t="str">
        <f t="shared" si="19"/>
        <v>ZANARDI CT</v>
      </c>
      <c r="I211" s="8">
        <f t="shared" si="20"/>
        <v>60</v>
      </c>
      <c r="J211" s="10">
        <f t="shared" si="21"/>
        <v>16</v>
      </c>
    </row>
    <row r="212" spans="1:10" hidden="1" x14ac:dyDescent="0.25">
      <c r="A212">
        <v>0.3</v>
      </c>
      <c r="B212" t="s">
        <v>183</v>
      </c>
      <c r="C212">
        <v>46077</v>
      </c>
      <c r="D212" s="1">
        <v>41578</v>
      </c>
      <c r="E212" s="4">
        <v>468425</v>
      </c>
      <c r="F212" s="8">
        <f t="shared" si="17"/>
        <v>5</v>
      </c>
      <c r="G212" s="8" t="str">
        <f t="shared" si="18"/>
        <v>4513</v>
      </c>
      <c r="H212" s="10" t="str">
        <f t="shared" si="19"/>
        <v>COOL SPRINGS CT</v>
      </c>
      <c r="I212" s="8">
        <f t="shared" si="20"/>
        <v>60</v>
      </c>
      <c r="J212" s="10">
        <f t="shared" si="21"/>
        <v>20</v>
      </c>
    </row>
    <row r="213" spans="1:10" hidden="1" x14ac:dyDescent="0.25">
      <c r="A213">
        <v>0.34</v>
      </c>
      <c r="B213" t="s">
        <v>134</v>
      </c>
      <c r="C213">
        <v>46077</v>
      </c>
      <c r="D213" s="1">
        <v>41582</v>
      </c>
      <c r="E213" s="4">
        <v>425040</v>
      </c>
      <c r="F213" s="8">
        <f t="shared" si="17"/>
        <v>6</v>
      </c>
      <c r="G213" s="8" t="str">
        <f t="shared" si="18"/>
        <v>11359</v>
      </c>
      <c r="H213" s="10" t="str">
        <f t="shared" si="19"/>
        <v>ZANARDI CT</v>
      </c>
      <c r="I213" s="8">
        <f t="shared" si="20"/>
        <v>60</v>
      </c>
      <c r="J213" s="10">
        <f t="shared" si="21"/>
        <v>16</v>
      </c>
    </row>
    <row r="214" spans="1:10" hidden="1" x14ac:dyDescent="0.25">
      <c r="A214">
        <v>0.21</v>
      </c>
      <c r="B214" t="s">
        <v>184</v>
      </c>
      <c r="C214">
        <v>46077</v>
      </c>
      <c r="D214" s="1">
        <v>41572</v>
      </c>
      <c r="E214" s="4">
        <v>99250</v>
      </c>
      <c r="F214" s="8">
        <f t="shared" si="17"/>
        <v>5</v>
      </c>
      <c r="G214" s="8" t="str">
        <f t="shared" si="18"/>
        <v>4517</v>
      </c>
      <c r="H214" s="10" t="str">
        <f t="shared" si="19"/>
        <v>WINDCHASE CIR</v>
      </c>
      <c r="I214" s="8">
        <f t="shared" si="20"/>
        <v>60</v>
      </c>
      <c r="J214" s="10">
        <f t="shared" si="21"/>
        <v>18</v>
      </c>
    </row>
    <row r="215" spans="1:10" hidden="1" x14ac:dyDescent="0.25">
      <c r="A215">
        <v>0.25</v>
      </c>
      <c r="B215" t="s">
        <v>185</v>
      </c>
      <c r="C215">
        <v>46077</v>
      </c>
      <c r="D215" s="1">
        <v>41593</v>
      </c>
      <c r="E215" s="4">
        <v>450000</v>
      </c>
      <c r="F215" s="8">
        <f t="shared" si="17"/>
        <v>5</v>
      </c>
      <c r="G215" s="8" t="str">
        <f t="shared" si="18"/>
        <v>3953</v>
      </c>
      <c r="H215" s="10" t="str">
        <f t="shared" si="19"/>
        <v>ANDRETTI DR</v>
      </c>
      <c r="I215" s="8">
        <f t="shared" si="20"/>
        <v>60</v>
      </c>
      <c r="J215" s="10">
        <f t="shared" si="21"/>
        <v>16</v>
      </c>
    </row>
    <row r="216" spans="1:10" hidden="1" x14ac:dyDescent="0.25">
      <c r="A216">
        <v>0.3</v>
      </c>
      <c r="B216" t="s">
        <v>135</v>
      </c>
      <c r="C216">
        <v>46077</v>
      </c>
      <c r="D216" s="1">
        <v>41598</v>
      </c>
      <c r="E216" s="4">
        <v>399550</v>
      </c>
      <c r="F216" s="8">
        <f t="shared" si="17"/>
        <v>6</v>
      </c>
      <c r="G216" s="8" t="str">
        <f t="shared" si="18"/>
        <v>11423</v>
      </c>
      <c r="H216" s="10" t="str">
        <f t="shared" si="19"/>
        <v>ZANARDI CT</v>
      </c>
      <c r="I216" s="8">
        <f t="shared" si="20"/>
        <v>60</v>
      </c>
      <c r="J216" s="10">
        <f t="shared" si="21"/>
        <v>16</v>
      </c>
    </row>
    <row r="217" spans="1:10" hidden="1" x14ac:dyDescent="0.25">
      <c r="A217">
        <v>0.24</v>
      </c>
      <c r="B217" t="s">
        <v>186</v>
      </c>
      <c r="C217">
        <v>46077</v>
      </c>
      <c r="D217" s="1">
        <v>41604</v>
      </c>
      <c r="E217" s="4">
        <v>84250</v>
      </c>
      <c r="F217" s="8">
        <f t="shared" si="17"/>
        <v>6</v>
      </c>
      <c r="G217" s="8" t="str">
        <f t="shared" si="18"/>
        <v>11955</v>
      </c>
      <c r="H217" s="10" t="str">
        <f t="shared" si="19"/>
        <v>EAGLERUN WAY</v>
      </c>
      <c r="I217" s="8">
        <f t="shared" si="20"/>
        <v>60</v>
      </c>
      <c r="J217" s="10">
        <f t="shared" si="21"/>
        <v>18</v>
      </c>
    </row>
    <row r="218" spans="1:10" hidden="1" x14ac:dyDescent="0.25">
      <c r="A218">
        <v>0.24</v>
      </c>
      <c r="B218" t="s">
        <v>187</v>
      </c>
      <c r="C218">
        <v>46077</v>
      </c>
      <c r="D218" s="1">
        <v>41600</v>
      </c>
      <c r="E218" s="4">
        <v>84250</v>
      </c>
      <c r="F218" s="8">
        <f t="shared" si="17"/>
        <v>6</v>
      </c>
      <c r="G218" s="8" t="str">
        <f t="shared" si="18"/>
        <v>11954</v>
      </c>
      <c r="H218" s="10" t="str">
        <f t="shared" si="19"/>
        <v>EAGLERUN WAY</v>
      </c>
      <c r="I218" s="8">
        <f t="shared" si="20"/>
        <v>60</v>
      </c>
      <c r="J218" s="10">
        <f t="shared" si="21"/>
        <v>18</v>
      </c>
    </row>
    <row r="219" spans="1:10" hidden="1" x14ac:dyDescent="0.25">
      <c r="A219">
        <v>0.19</v>
      </c>
      <c r="B219" t="s">
        <v>166</v>
      </c>
      <c r="C219">
        <v>46077</v>
      </c>
      <c r="D219" s="1">
        <v>41596</v>
      </c>
      <c r="E219" s="4">
        <v>370475</v>
      </c>
      <c r="F219" s="8">
        <f t="shared" si="17"/>
        <v>6</v>
      </c>
      <c r="G219" s="8" t="str">
        <f t="shared" si="18"/>
        <v>11946</v>
      </c>
      <c r="H219" s="10" t="str">
        <f t="shared" si="19"/>
        <v>MANNINGS PASS</v>
      </c>
      <c r="I219" s="8">
        <f t="shared" si="20"/>
        <v>60</v>
      </c>
      <c r="J219" s="10">
        <f t="shared" si="21"/>
        <v>19</v>
      </c>
    </row>
    <row r="220" spans="1:10" hidden="1" x14ac:dyDescent="0.25">
      <c r="A220">
        <v>0.31</v>
      </c>
      <c r="B220" t="s">
        <v>133</v>
      </c>
      <c r="C220">
        <v>46077</v>
      </c>
      <c r="D220" s="1">
        <v>41600</v>
      </c>
      <c r="E220" s="4">
        <v>476450</v>
      </c>
      <c r="F220" s="8">
        <f t="shared" si="17"/>
        <v>6</v>
      </c>
      <c r="G220" s="8" t="str">
        <f t="shared" si="18"/>
        <v>11355</v>
      </c>
      <c r="H220" s="10" t="str">
        <f t="shared" si="19"/>
        <v>MONTOYA DR</v>
      </c>
      <c r="I220" s="8">
        <f t="shared" si="20"/>
        <v>60</v>
      </c>
      <c r="J220" s="10">
        <f t="shared" si="21"/>
        <v>16</v>
      </c>
    </row>
    <row r="221" spans="1:10" hidden="1" x14ac:dyDescent="0.25">
      <c r="A221">
        <v>0.48</v>
      </c>
      <c r="B221" t="s">
        <v>164</v>
      </c>
      <c r="C221">
        <v>46077</v>
      </c>
      <c r="D221" s="1">
        <v>41604</v>
      </c>
      <c r="E221" s="4">
        <v>590964</v>
      </c>
      <c r="F221" s="8">
        <f t="shared" si="17"/>
        <v>5</v>
      </c>
      <c r="G221" s="8" t="str">
        <f t="shared" si="18"/>
        <v>3664</v>
      </c>
      <c r="H221" s="10" t="str">
        <f t="shared" si="19"/>
        <v>ABNEY HIGHLAND DR</v>
      </c>
      <c r="I221" s="8">
        <f t="shared" si="20"/>
        <v>60</v>
      </c>
      <c r="J221" s="10">
        <f t="shared" si="21"/>
        <v>22</v>
      </c>
    </row>
    <row r="222" spans="1:10" hidden="1" x14ac:dyDescent="0.25">
      <c r="A222">
        <v>0.31</v>
      </c>
      <c r="B222" t="s">
        <v>188</v>
      </c>
      <c r="C222">
        <v>46077</v>
      </c>
      <c r="D222" s="1">
        <v>41610</v>
      </c>
      <c r="E222" s="4">
        <v>84250</v>
      </c>
      <c r="F222" s="8">
        <f t="shared" si="17"/>
        <v>6</v>
      </c>
      <c r="G222" s="8" t="str">
        <f t="shared" si="18"/>
        <v>11966</v>
      </c>
      <c r="H222" s="10" t="str">
        <f t="shared" si="19"/>
        <v>EAGLERUN WAY</v>
      </c>
      <c r="I222" s="8">
        <f t="shared" si="20"/>
        <v>60</v>
      </c>
      <c r="J222" s="10">
        <f t="shared" si="21"/>
        <v>18</v>
      </c>
    </row>
    <row r="223" spans="1:10" hidden="1" x14ac:dyDescent="0.25">
      <c r="A223">
        <v>0.38</v>
      </c>
      <c r="B223" t="s">
        <v>189</v>
      </c>
      <c r="C223">
        <v>46077</v>
      </c>
      <c r="D223" s="1">
        <v>41627</v>
      </c>
      <c r="E223" s="4">
        <v>518340</v>
      </c>
      <c r="F223" s="8">
        <f t="shared" si="17"/>
        <v>5</v>
      </c>
      <c r="G223" s="8" t="str">
        <f t="shared" si="18"/>
        <v>4525</v>
      </c>
      <c r="H223" s="10" t="str">
        <f t="shared" si="19"/>
        <v>WINDCHASE CIR</v>
      </c>
      <c r="I223" s="8">
        <f t="shared" si="20"/>
        <v>60</v>
      </c>
      <c r="J223" s="10">
        <f t="shared" si="21"/>
        <v>18</v>
      </c>
    </row>
    <row r="224" spans="1:10" hidden="1" x14ac:dyDescent="0.25">
      <c r="A224">
        <v>0.21</v>
      </c>
      <c r="B224" t="s">
        <v>176</v>
      </c>
      <c r="C224">
        <v>46077</v>
      </c>
      <c r="D224" s="1">
        <v>41628</v>
      </c>
      <c r="E224" s="4">
        <v>453090</v>
      </c>
      <c r="F224" s="8">
        <f t="shared" si="17"/>
        <v>6</v>
      </c>
      <c r="G224" s="8" t="str">
        <f t="shared" si="18"/>
        <v>11940</v>
      </c>
      <c r="H224" s="10" t="str">
        <f t="shared" si="19"/>
        <v>MANNINGS PASS</v>
      </c>
      <c r="I224" s="8">
        <f t="shared" si="20"/>
        <v>60</v>
      </c>
      <c r="J224" s="10">
        <f t="shared" si="21"/>
        <v>19</v>
      </c>
    </row>
    <row r="225" spans="1:10" hidden="1" x14ac:dyDescent="0.25">
      <c r="A225">
        <v>0.27</v>
      </c>
      <c r="B225" t="s">
        <v>190</v>
      </c>
      <c r="C225">
        <v>46077</v>
      </c>
      <c r="D225" s="1">
        <v>41621</v>
      </c>
      <c r="E225" s="4">
        <v>421165</v>
      </c>
      <c r="F225" s="8">
        <f t="shared" si="17"/>
        <v>5</v>
      </c>
      <c r="G225" s="8" t="str">
        <f t="shared" si="18"/>
        <v>4512</v>
      </c>
      <c r="H225" s="10" t="str">
        <f t="shared" si="19"/>
        <v>WATERCHASE CT</v>
      </c>
      <c r="I225" s="8">
        <f t="shared" si="20"/>
        <v>60</v>
      </c>
      <c r="J225" s="10">
        <f t="shared" si="21"/>
        <v>18</v>
      </c>
    </row>
    <row r="226" spans="1:10" hidden="1" x14ac:dyDescent="0.25">
      <c r="A226">
        <v>0.17</v>
      </c>
      <c r="B226" t="s">
        <v>172</v>
      </c>
      <c r="C226">
        <v>46077</v>
      </c>
      <c r="D226" s="1">
        <v>41619</v>
      </c>
      <c r="E226" s="4">
        <v>393275</v>
      </c>
      <c r="F226" s="8">
        <f t="shared" si="17"/>
        <v>6</v>
      </c>
      <c r="G226" s="8" t="str">
        <f t="shared" si="18"/>
        <v>11947</v>
      </c>
      <c r="H226" s="10" t="str">
        <f t="shared" si="19"/>
        <v>EAGLERUN WAY</v>
      </c>
      <c r="I226" s="8">
        <f t="shared" si="20"/>
        <v>60</v>
      </c>
      <c r="J226" s="10">
        <f t="shared" si="21"/>
        <v>18</v>
      </c>
    </row>
    <row r="227" spans="1:10" hidden="1" x14ac:dyDescent="0.25">
      <c r="A227">
        <v>0.23</v>
      </c>
      <c r="B227" t="s">
        <v>191</v>
      </c>
      <c r="C227">
        <v>46077</v>
      </c>
      <c r="D227" s="1">
        <v>41624</v>
      </c>
      <c r="E227" s="4">
        <v>84250</v>
      </c>
      <c r="F227" s="8">
        <f t="shared" si="17"/>
        <v>6</v>
      </c>
      <c r="G227" s="8" t="str">
        <f t="shared" si="18"/>
        <v>11915</v>
      </c>
      <c r="H227" s="10" t="str">
        <f t="shared" si="19"/>
        <v>MANNINGS PASS</v>
      </c>
      <c r="I227" s="8">
        <f t="shared" si="20"/>
        <v>60</v>
      </c>
      <c r="J227" s="10">
        <f t="shared" si="21"/>
        <v>19</v>
      </c>
    </row>
    <row r="228" spans="1:10" hidden="1" x14ac:dyDescent="0.25">
      <c r="A228">
        <v>0.32</v>
      </c>
      <c r="B228" t="s">
        <v>129</v>
      </c>
      <c r="C228">
        <v>46077</v>
      </c>
      <c r="D228" s="1">
        <v>41620</v>
      </c>
      <c r="E228" s="4">
        <v>347975</v>
      </c>
      <c r="F228" s="8">
        <f t="shared" si="17"/>
        <v>6</v>
      </c>
      <c r="G228" s="8" t="str">
        <f t="shared" si="18"/>
        <v>11489</v>
      </c>
      <c r="H228" s="10" t="str">
        <f t="shared" si="19"/>
        <v>MONTOYA DR</v>
      </c>
      <c r="I228" s="8">
        <f t="shared" si="20"/>
        <v>60</v>
      </c>
      <c r="J228" s="10">
        <f t="shared" si="21"/>
        <v>16</v>
      </c>
    </row>
    <row r="229" spans="1:10" hidden="1" x14ac:dyDescent="0.25">
      <c r="A229">
        <v>0.4</v>
      </c>
      <c r="B229" t="s">
        <v>192</v>
      </c>
      <c r="C229">
        <v>46077</v>
      </c>
      <c r="D229" s="1">
        <v>41631</v>
      </c>
      <c r="E229" s="4">
        <v>510095</v>
      </c>
      <c r="F229" s="8">
        <f t="shared" si="17"/>
        <v>5</v>
      </c>
      <c r="G229" s="8" t="str">
        <f t="shared" si="18"/>
        <v>3785</v>
      </c>
      <c r="H229" s="10" t="str">
        <f t="shared" si="19"/>
        <v>ABNEY POINT DR</v>
      </c>
      <c r="I229" s="8">
        <f t="shared" si="20"/>
        <v>60</v>
      </c>
      <c r="J229" s="10">
        <f t="shared" si="21"/>
        <v>19</v>
      </c>
    </row>
    <row r="230" spans="1:10" hidden="1" x14ac:dyDescent="0.25">
      <c r="A230">
        <v>0.81</v>
      </c>
      <c r="B230" t="s">
        <v>193</v>
      </c>
      <c r="C230">
        <v>46077</v>
      </c>
      <c r="D230" s="1">
        <v>41340</v>
      </c>
      <c r="E230" s="4">
        <v>236493.24</v>
      </c>
      <c r="F230" s="8">
        <f t="shared" si="17"/>
        <v>4</v>
      </c>
      <c r="G230" s="8" t="str">
        <f t="shared" si="18"/>
        <v>817</v>
      </c>
      <c r="H230" s="10" t="str">
        <f t="shared" si="19"/>
        <v>EAGLEWOOD DR</v>
      </c>
      <c r="I230" s="8">
        <f t="shared" si="20"/>
        <v>60</v>
      </c>
      <c r="J230" s="10">
        <f t="shared" si="21"/>
        <v>16</v>
      </c>
    </row>
    <row r="231" spans="1:10" x14ac:dyDescent="0.25">
      <c r="A231">
        <v>0.13</v>
      </c>
      <c r="B231" t="s">
        <v>1088</v>
      </c>
      <c r="C231">
        <v>46077</v>
      </c>
      <c r="D231" s="1">
        <v>41340</v>
      </c>
      <c r="E231" s="4">
        <v>538189.1</v>
      </c>
      <c r="F231" s="8">
        <f t="shared" si="17"/>
        <v>5</v>
      </c>
      <c r="G231" s="8" t="str">
        <f t="shared" si="18"/>
        <v>6541</v>
      </c>
      <c r="H231" s="10" t="str">
        <f t="shared" si="19"/>
        <v>CHEW Way</v>
      </c>
      <c r="I231" s="8">
        <f t="shared" si="20"/>
        <v>57</v>
      </c>
      <c r="J231" s="10">
        <f t="shared" si="21"/>
        <v>13</v>
      </c>
    </row>
    <row r="232" spans="1:10" hidden="1" x14ac:dyDescent="0.25">
      <c r="A232">
        <v>0.39</v>
      </c>
      <c r="B232" t="s">
        <v>194</v>
      </c>
      <c r="C232">
        <v>46077</v>
      </c>
      <c r="D232" s="1">
        <v>41337</v>
      </c>
      <c r="E232" s="4">
        <v>110000</v>
      </c>
      <c r="F232" s="8">
        <f t="shared" si="17"/>
        <v>6</v>
      </c>
      <c r="G232" s="8" t="str">
        <f t="shared" si="18"/>
        <v>11588</v>
      </c>
      <c r="H232" s="10" t="str">
        <f t="shared" si="19"/>
        <v>WEEPING WILLOW DR</v>
      </c>
      <c r="I232" s="8">
        <f t="shared" si="20"/>
        <v>60</v>
      </c>
      <c r="J232" s="10">
        <f t="shared" si="21"/>
        <v>23</v>
      </c>
    </row>
    <row r="233" spans="1:10" hidden="1" x14ac:dyDescent="0.25">
      <c r="A233">
        <v>0.34499999999999997</v>
      </c>
      <c r="B233" t="s">
        <v>195</v>
      </c>
      <c r="C233">
        <v>46077</v>
      </c>
      <c r="D233" s="1">
        <v>41344</v>
      </c>
      <c r="E233" s="4">
        <v>218500</v>
      </c>
      <c r="F233" s="8">
        <f t="shared" si="17"/>
        <v>5</v>
      </c>
      <c r="G233" s="8" t="str">
        <f t="shared" si="18"/>
        <v>1495</v>
      </c>
      <c r="H233" s="10" t="str">
        <f t="shared" si="19"/>
        <v>VILLAGE WALK DR</v>
      </c>
      <c r="I233" s="8">
        <f t="shared" si="20"/>
        <v>60</v>
      </c>
      <c r="J233" s="10">
        <f t="shared" si="21"/>
        <v>20</v>
      </c>
    </row>
    <row r="234" spans="1:10" hidden="1" x14ac:dyDescent="0.25">
      <c r="A234">
        <v>0.15</v>
      </c>
      <c r="B234" t="s">
        <v>196</v>
      </c>
      <c r="C234">
        <v>46077</v>
      </c>
      <c r="D234" s="1">
        <v>41340</v>
      </c>
      <c r="E234" s="4">
        <v>280000</v>
      </c>
      <c r="F234" s="8">
        <f t="shared" si="17"/>
        <v>5</v>
      </c>
      <c r="G234" s="8" t="str">
        <f t="shared" si="18"/>
        <v>6208</v>
      </c>
      <c r="H234" s="10" t="str">
        <f t="shared" si="19"/>
        <v>EAGLE LAKE DR</v>
      </c>
      <c r="I234" s="8">
        <f t="shared" si="20"/>
        <v>60</v>
      </c>
      <c r="J234" s="10">
        <f t="shared" si="21"/>
        <v>18</v>
      </c>
    </row>
    <row r="235" spans="1:10" hidden="1" x14ac:dyDescent="0.25">
      <c r="A235">
        <v>0.4</v>
      </c>
      <c r="B235" t="s">
        <v>197</v>
      </c>
      <c r="C235">
        <v>46077</v>
      </c>
      <c r="D235" s="1">
        <v>41341</v>
      </c>
      <c r="E235" s="4">
        <v>345000</v>
      </c>
      <c r="F235" s="8">
        <f t="shared" si="17"/>
        <v>5</v>
      </c>
      <c r="G235" s="8" t="str">
        <f t="shared" si="18"/>
        <v>1878</v>
      </c>
      <c r="H235" s="10" t="str">
        <f t="shared" si="19"/>
        <v>CORNICHE DR</v>
      </c>
      <c r="I235" s="8">
        <f t="shared" si="20"/>
        <v>60</v>
      </c>
      <c r="J235" s="10">
        <f t="shared" si="21"/>
        <v>16</v>
      </c>
    </row>
    <row r="236" spans="1:10" hidden="1" x14ac:dyDescent="0.25">
      <c r="A236">
        <v>0.9</v>
      </c>
      <c r="B236" t="s">
        <v>198</v>
      </c>
      <c r="C236">
        <v>46077</v>
      </c>
      <c r="D236" s="1">
        <v>41346</v>
      </c>
      <c r="E236" s="4">
        <v>445000</v>
      </c>
      <c r="F236" s="8">
        <f t="shared" si="17"/>
        <v>5</v>
      </c>
      <c r="G236" s="8" t="str">
        <f t="shared" si="18"/>
        <v>9356</v>
      </c>
      <c r="H236" s="10" t="str">
        <f t="shared" si="19"/>
        <v>DEER RIDGE DR</v>
      </c>
      <c r="I236" s="8">
        <f t="shared" si="20"/>
        <v>60</v>
      </c>
      <c r="J236" s="10">
        <f t="shared" si="21"/>
        <v>18</v>
      </c>
    </row>
    <row r="237" spans="1:10" hidden="1" x14ac:dyDescent="0.25">
      <c r="A237">
        <v>0.21199999999999999</v>
      </c>
      <c r="B237" t="s">
        <v>199</v>
      </c>
      <c r="C237">
        <v>46077</v>
      </c>
      <c r="D237" s="1">
        <v>41347</v>
      </c>
      <c r="E237" s="4">
        <v>90000</v>
      </c>
      <c r="F237" s="8">
        <f t="shared" si="17"/>
        <v>5</v>
      </c>
      <c r="G237" s="8" t="str">
        <f t="shared" si="18"/>
        <v>6639</v>
      </c>
      <c r="H237" s="10" t="str">
        <f t="shared" si="19"/>
        <v>REGENTS PARK DR</v>
      </c>
      <c r="I237" s="8">
        <f t="shared" si="20"/>
        <v>60</v>
      </c>
      <c r="J237" s="10">
        <f t="shared" si="21"/>
        <v>20</v>
      </c>
    </row>
    <row r="238" spans="1:10" hidden="1" x14ac:dyDescent="0.25">
      <c r="A238">
        <v>0.42599999999999999</v>
      </c>
      <c r="B238" t="s">
        <v>200</v>
      </c>
      <c r="C238">
        <v>46077</v>
      </c>
      <c r="D238" s="1">
        <v>41338</v>
      </c>
      <c r="E238" s="4">
        <v>0</v>
      </c>
      <c r="F238" s="8">
        <f t="shared" si="17"/>
        <v>4</v>
      </c>
      <c r="G238" s="8" t="str">
        <f t="shared" si="18"/>
        <v>862</v>
      </c>
      <c r="H238" s="10" t="str">
        <f t="shared" si="19"/>
        <v>FRANKLIN TRACE</v>
      </c>
      <c r="I238" s="8">
        <f t="shared" si="20"/>
        <v>60</v>
      </c>
      <c r="J238" s="10">
        <f t="shared" si="21"/>
        <v>18</v>
      </c>
    </row>
    <row r="239" spans="1:10" hidden="1" x14ac:dyDescent="0.25">
      <c r="A239">
        <v>0.16</v>
      </c>
      <c r="B239" t="s">
        <v>201</v>
      </c>
      <c r="C239">
        <v>46077</v>
      </c>
      <c r="D239" s="1">
        <v>41345</v>
      </c>
      <c r="E239" s="4">
        <v>264500</v>
      </c>
      <c r="F239" s="8">
        <f t="shared" si="17"/>
        <v>5</v>
      </c>
      <c r="G239" s="8" t="str">
        <f t="shared" si="18"/>
        <v>7822</v>
      </c>
      <c r="H239" s="10" t="str">
        <f t="shared" si="19"/>
        <v>HEDGEHOP DR</v>
      </c>
      <c r="I239" s="8">
        <f t="shared" si="20"/>
        <v>60</v>
      </c>
      <c r="J239" s="10">
        <f t="shared" si="21"/>
        <v>16</v>
      </c>
    </row>
    <row r="240" spans="1:10" hidden="1" x14ac:dyDescent="0.25">
      <c r="A240">
        <v>0.36</v>
      </c>
      <c r="B240" t="s">
        <v>202</v>
      </c>
      <c r="C240">
        <v>46077</v>
      </c>
      <c r="D240" s="1">
        <v>41352</v>
      </c>
      <c r="E240" s="4">
        <v>210000</v>
      </c>
      <c r="F240" s="8">
        <f t="shared" si="17"/>
        <v>5</v>
      </c>
      <c r="G240" s="8" t="str">
        <f t="shared" si="18"/>
        <v>1555</v>
      </c>
      <c r="H240" s="10" t="str">
        <f t="shared" si="19"/>
        <v>W OAK ST</v>
      </c>
      <c r="I240" s="8">
        <f t="shared" si="20"/>
        <v>60</v>
      </c>
      <c r="J240" s="10">
        <f t="shared" si="21"/>
        <v>13</v>
      </c>
    </row>
    <row r="241" spans="1:10" hidden="1" x14ac:dyDescent="0.25">
      <c r="A241">
        <v>0.88</v>
      </c>
      <c r="B241" t="s">
        <v>203</v>
      </c>
      <c r="C241">
        <v>46077</v>
      </c>
      <c r="D241" s="1">
        <v>41346</v>
      </c>
      <c r="E241" s="4">
        <v>250000</v>
      </c>
      <c r="F241" s="8">
        <f t="shared" si="17"/>
        <v>4</v>
      </c>
      <c r="G241" s="8" t="str">
        <f t="shared" si="18"/>
        <v>670</v>
      </c>
      <c r="H241" s="10" t="str">
        <f t="shared" si="19"/>
        <v>MULBERRY ST</v>
      </c>
      <c r="I241" s="8">
        <f t="shared" si="20"/>
        <v>60</v>
      </c>
      <c r="J241" s="10">
        <f t="shared" si="21"/>
        <v>15</v>
      </c>
    </row>
    <row r="242" spans="1:10" hidden="1" x14ac:dyDescent="0.25">
      <c r="A242">
        <v>0.19</v>
      </c>
      <c r="B242" t="s">
        <v>204</v>
      </c>
      <c r="C242">
        <v>46077</v>
      </c>
      <c r="D242" s="1">
        <v>41348</v>
      </c>
      <c r="E242" s="4">
        <v>55900</v>
      </c>
      <c r="F242" s="8">
        <f t="shared" si="17"/>
        <v>5</v>
      </c>
      <c r="G242" s="8" t="str">
        <f t="shared" si="18"/>
        <v>6736</v>
      </c>
      <c r="H242" s="10" t="str">
        <f t="shared" si="19"/>
        <v>W STONEGATE DR</v>
      </c>
      <c r="I242" s="8">
        <f t="shared" si="20"/>
        <v>60</v>
      </c>
      <c r="J242" s="10">
        <f t="shared" si="21"/>
        <v>19</v>
      </c>
    </row>
    <row r="243" spans="1:10" hidden="1" x14ac:dyDescent="0.25">
      <c r="A243">
        <v>0.53100000000000003</v>
      </c>
      <c r="B243" t="s">
        <v>205</v>
      </c>
      <c r="C243">
        <v>46077</v>
      </c>
      <c r="D243" s="1">
        <v>41341</v>
      </c>
      <c r="E243" s="4">
        <v>247000</v>
      </c>
      <c r="F243" s="8">
        <f t="shared" si="17"/>
        <v>4</v>
      </c>
      <c r="G243" s="8" t="str">
        <f t="shared" si="18"/>
        <v>515</v>
      </c>
      <c r="H243" s="10" t="str">
        <f t="shared" si="19"/>
        <v>ZION LN</v>
      </c>
      <c r="I243" s="8">
        <f t="shared" si="20"/>
        <v>60</v>
      </c>
      <c r="J243" s="10">
        <f t="shared" si="21"/>
        <v>11</v>
      </c>
    </row>
    <row r="244" spans="1:10" hidden="1" x14ac:dyDescent="0.25">
      <c r="A244">
        <v>0.26</v>
      </c>
      <c r="B244" t="s">
        <v>206</v>
      </c>
      <c r="C244">
        <v>46077</v>
      </c>
      <c r="D244" s="1">
        <v>41348</v>
      </c>
      <c r="E244" s="4">
        <v>97500</v>
      </c>
      <c r="F244" s="8">
        <f t="shared" si="17"/>
        <v>6</v>
      </c>
      <c r="G244" s="8" t="str">
        <f t="shared" si="18"/>
        <v>11491</v>
      </c>
      <c r="H244" s="10" t="str">
        <f t="shared" si="19"/>
        <v>GOLDEN WILLOW DRIVE</v>
      </c>
      <c r="I244" s="8">
        <f t="shared" si="20"/>
        <v>60</v>
      </c>
      <c r="J244" s="10">
        <f t="shared" si="21"/>
        <v>25</v>
      </c>
    </row>
    <row r="245" spans="1:10" hidden="1" x14ac:dyDescent="0.25">
      <c r="A245">
        <v>0.51800000000000002</v>
      </c>
      <c r="B245" t="s">
        <v>207</v>
      </c>
      <c r="C245">
        <v>46077</v>
      </c>
      <c r="D245" s="1">
        <v>41342</v>
      </c>
      <c r="E245" s="4">
        <v>10</v>
      </c>
      <c r="F245" s="8">
        <f t="shared" si="17"/>
        <v>4</v>
      </c>
      <c r="G245" s="8" t="str">
        <f t="shared" si="18"/>
        <v>535</v>
      </c>
      <c r="H245" s="10" t="str">
        <f t="shared" si="19"/>
        <v>ZION LN</v>
      </c>
      <c r="I245" s="8">
        <f t="shared" si="20"/>
        <v>60</v>
      </c>
      <c r="J245" s="10">
        <f t="shared" si="21"/>
        <v>11</v>
      </c>
    </row>
    <row r="246" spans="1:10" hidden="1" x14ac:dyDescent="0.25">
      <c r="A246">
        <v>0.34</v>
      </c>
      <c r="B246" t="s">
        <v>208</v>
      </c>
      <c r="C246">
        <v>46077</v>
      </c>
      <c r="D246" s="1">
        <v>41348</v>
      </c>
      <c r="E246" s="4">
        <v>390000</v>
      </c>
      <c r="F246" s="8">
        <f t="shared" si="17"/>
        <v>5</v>
      </c>
      <c r="G246" s="8" t="str">
        <f t="shared" si="18"/>
        <v>8909</v>
      </c>
      <c r="H246" s="10" t="str">
        <f t="shared" si="19"/>
        <v>WINDPOINTE PASS</v>
      </c>
      <c r="I246" s="8">
        <f t="shared" si="20"/>
        <v>60</v>
      </c>
      <c r="J246" s="10">
        <f t="shared" si="21"/>
        <v>20</v>
      </c>
    </row>
    <row r="247" spans="1:10" hidden="1" x14ac:dyDescent="0.25">
      <c r="A247">
        <v>0.72699999999999998</v>
      </c>
      <c r="B247" t="s">
        <v>209</v>
      </c>
      <c r="C247">
        <v>46077</v>
      </c>
      <c r="D247" s="1">
        <v>41355</v>
      </c>
      <c r="E247" s="4">
        <v>400000</v>
      </c>
      <c r="F247" s="8">
        <f t="shared" si="17"/>
        <v>5</v>
      </c>
      <c r="G247" s="8" t="str">
        <f t="shared" si="18"/>
        <v>4574</v>
      </c>
      <c r="H247" s="10" t="str">
        <f t="shared" si="19"/>
        <v>BAYBERRY LN</v>
      </c>
      <c r="I247" s="8">
        <f t="shared" si="20"/>
        <v>60</v>
      </c>
      <c r="J247" s="10">
        <f t="shared" si="21"/>
        <v>16</v>
      </c>
    </row>
    <row r="248" spans="1:10" hidden="1" x14ac:dyDescent="0.25">
      <c r="A248">
        <v>0.35</v>
      </c>
      <c r="B248" t="s">
        <v>210</v>
      </c>
      <c r="C248">
        <v>46077</v>
      </c>
      <c r="D248" s="1">
        <v>41335</v>
      </c>
      <c r="E248" s="4">
        <v>355000</v>
      </c>
      <c r="F248" s="8">
        <f t="shared" si="17"/>
        <v>5</v>
      </c>
      <c r="G248" s="8" t="str">
        <f t="shared" si="18"/>
        <v>6826</v>
      </c>
      <c r="H248" s="10" t="str">
        <f t="shared" si="19"/>
        <v>WINDEMERE DR</v>
      </c>
      <c r="I248" s="8">
        <f t="shared" si="20"/>
        <v>60</v>
      </c>
      <c r="J248" s="10">
        <f t="shared" si="21"/>
        <v>17</v>
      </c>
    </row>
    <row r="249" spans="1:10" hidden="1" x14ac:dyDescent="0.25">
      <c r="A249">
        <v>0.81</v>
      </c>
      <c r="B249" t="s">
        <v>193</v>
      </c>
      <c r="C249">
        <v>46077</v>
      </c>
      <c r="D249" s="1">
        <v>41352</v>
      </c>
      <c r="E249" s="4">
        <v>236493.24</v>
      </c>
      <c r="F249" s="8">
        <f t="shared" si="17"/>
        <v>4</v>
      </c>
      <c r="G249" s="8" t="str">
        <f t="shared" si="18"/>
        <v>817</v>
      </c>
      <c r="H249" s="10" t="str">
        <f t="shared" si="19"/>
        <v>EAGLEWOOD DR</v>
      </c>
      <c r="I249" s="8">
        <f t="shared" si="20"/>
        <v>60</v>
      </c>
      <c r="J249" s="10">
        <f t="shared" si="21"/>
        <v>16</v>
      </c>
    </row>
    <row r="250" spans="1:10" hidden="1" x14ac:dyDescent="0.25">
      <c r="A250">
        <v>0.21</v>
      </c>
      <c r="B250" t="s">
        <v>211</v>
      </c>
      <c r="C250">
        <v>46077</v>
      </c>
      <c r="D250" s="1">
        <v>41348</v>
      </c>
      <c r="E250" s="4">
        <v>97500</v>
      </c>
      <c r="F250" s="8">
        <f t="shared" si="17"/>
        <v>6</v>
      </c>
      <c r="G250" s="8" t="str">
        <f t="shared" si="18"/>
        <v>11500</v>
      </c>
      <c r="H250" s="10" t="str">
        <f t="shared" si="19"/>
        <v>GOLDEN WILLOW COURT</v>
      </c>
      <c r="I250" s="8">
        <f t="shared" si="20"/>
        <v>60</v>
      </c>
      <c r="J250" s="10">
        <f t="shared" si="21"/>
        <v>25</v>
      </c>
    </row>
    <row r="251" spans="1:10" hidden="1" x14ac:dyDescent="0.25">
      <c r="A251">
        <v>0.21</v>
      </c>
      <c r="B251" t="s">
        <v>212</v>
      </c>
      <c r="C251">
        <v>46077</v>
      </c>
      <c r="D251" s="1">
        <v>41348</v>
      </c>
      <c r="E251" s="4">
        <v>97500</v>
      </c>
      <c r="F251" s="8">
        <f t="shared" si="17"/>
        <v>6</v>
      </c>
      <c r="G251" s="8" t="str">
        <f t="shared" si="18"/>
        <v>11511</v>
      </c>
      <c r="H251" s="10" t="str">
        <f t="shared" si="19"/>
        <v>GOLDEN WILLOW COURT</v>
      </c>
      <c r="I251" s="8">
        <f t="shared" si="20"/>
        <v>60</v>
      </c>
      <c r="J251" s="10">
        <f t="shared" si="21"/>
        <v>25</v>
      </c>
    </row>
    <row r="252" spans="1:10" hidden="1" x14ac:dyDescent="0.25">
      <c r="A252">
        <v>0.37</v>
      </c>
      <c r="B252" t="s">
        <v>213</v>
      </c>
      <c r="C252">
        <v>46077</v>
      </c>
      <c r="D252" s="1">
        <v>41346</v>
      </c>
      <c r="E252" s="4">
        <v>425000</v>
      </c>
      <c r="F252" s="8">
        <f t="shared" si="17"/>
        <v>5</v>
      </c>
      <c r="G252" s="8" t="str">
        <f t="shared" si="18"/>
        <v>9688</v>
      </c>
      <c r="H252" s="10" t="str">
        <f t="shared" si="19"/>
        <v>AUTUMN WAY</v>
      </c>
      <c r="I252" s="8">
        <f t="shared" si="20"/>
        <v>60</v>
      </c>
      <c r="J252" s="10">
        <f t="shared" si="21"/>
        <v>15</v>
      </c>
    </row>
    <row r="253" spans="1:10" hidden="1" x14ac:dyDescent="0.25">
      <c r="A253">
        <v>0.28999999999999998</v>
      </c>
      <c r="B253" t="s">
        <v>214</v>
      </c>
      <c r="C253">
        <v>46077</v>
      </c>
      <c r="D253" s="1">
        <v>41348</v>
      </c>
      <c r="E253" s="4">
        <v>97500</v>
      </c>
      <c r="F253" s="8">
        <f t="shared" si="17"/>
        <v>6</v>
      </c>
      <c r="G253" s="8" t="str">
        <f t="shared" si="18"/>
        <v>11519</v>
      </c>
      <c r="H253" s="10" t="str">
        <f t="shared" si="19"/>
        <v>GOLDEN WILLOW COURT</v>
      </c>
      <c r="I253" s="8">
        <f t="shared" si="20"/>
        <v>60</v>
      </c>
      <c r="J253" s="10">
        <f t="shared" si="21"/>
        <v>25</v>
      </c>
    </row>
    <row r="254" spans="1:10" hidden="1" x14ac:dyDescent="0.25">
      <c r="A254">
        <v>0.96</v>
      </c>
      <c r="B254" t="s">
        <v>215</v>
      </c>
      <c r="C254">
        <v>46077</v>
      </c>
      <c r="D254" s="1">
        <v>41354</v>
      </c>
      <c r="E254" s="4">
        <v>320000</v>
      </c>
      <c r="F254" s="8">
        <f t="shared" si="17"/>
        <v>4</v>
      </c>
      <c r="G254" s="8" t="str">
        <f t="shared" si="18"/>
        <v>666</v>
      </c>
      <c r="H254" s="10" t="str">
        <f t="shared" si="19"/>
        <v>SPRING HILLS DR</v>
      </c>
      <c r="I254" s="8">
        <f t="shared" si="20"/>
        <v>60</v>
      </c>
      <c r="J254" s="10">
        <f t="shared" si="21"/>
        <v>19</v>
      </c>
    </row>
    <row r="255" spans="1:10" hidden="1" x14ac:dyDescent="0.25">
      <c r="A255">
        <v>0.309</v>
      </c>
      <c r="B255" t="s">
        <v>216</v>
      </c>
      <c r="C255">
        <v>46077</v>
      </c>
      <c r="D255" s="1">
        <v>41348</v>
      </c>
      <c r="E255" s="4">
        <v>355000</v>
      </c>
      <c r="F255" s="8">
        <f t="shared" si="17"/>
        <v>5</v>
      </c>
      <c r="G255" s="8" t="str">
        <f t="shared" si="18"/>
        <v>4777</v>
      </c>
      <c r="H255" s="10" t="str">
        <f t="shared" si="19"/>
        <v>PEBBLEPOINTE PASS</v>
      </c>
      <c r="I255" s="8">
        <f t="shared" si="20"/>
        <v>60</v>
      </c>
      <c r="J255" s="10">
        <f t="shared" si="21"/>
        <v>22</v>
      </c>
    </row>
    <row r="256" spans="1:10" hidden="1" x14ac:dyDescent="0.25">
      <c r="A256">
        <v>0.4</v>
      </c>
      <c r="B256" t="s">
        <v>217</v>
      </c>
      <c r="C256">
        <v>46077</v>
      </c>
      <c r="D256" s="1">
        <v>41341</v>
      </c>
      <c r="E256" s="4">
        <v>382500</v>
      </c>
      <c r="F256" s="8">
        <f t="shared" si="17"/>
        <v>6</v>
      </c>
      <c r="G256" s="8" t="str">
        <f t="shared" si="18"/>
        <v>11682</v>
      </c>
      <c r="H256" s="10" t="str">
        <f t="shared" si="19"/>
        <v>ARBORHILL DR</v>
      </c>
      <c r="I256" s="8">
        <f t="shared" si="20"/>
        <v>60</v>
      </c>
      <c r="J256" s="10">
        <f t="shared" si="21"/>
        <v>18</v>
      </c>
    </row>
    <row r="257" spans="1:10" hidden="1" x14ac:dyDescent="0.25">
      <c r="A257">
        <v>0.21</v>
      </c>
      <c r="B257" t="s">
        <v>218</v>
      </c>
      <c r="C257">
        <v>46077</v>
      </c>
      <c r="D257" s="1">
        <v>41337</v>
      </c>
      <c r="E257" s="4">
        <v>82000</v>
      </c>
      <c r="F257" s="8">
        <f t="shared" si="17"/>
        <v>5</v>
      </c>
      <c r="G257" s="8" t="str">
        <f t="shared" si="18"/>
        <v>2699</v>
      </c>
      <c r="H257" s="10" t="str">
        <f t="shared" si="19"/>
        <v>E HIGH GROVE CIRCLE</v>
      </c>
      <c r="I257" s="8">
        <f t="shared" si="20"/>
        <v>60</v>
      </c>
      <c r="J257" s="10">
        <f t="shared" si="21"/>
        <v>24</v>
      </c>
    </row>
    <row r="258" spans="1:10" x14ac:dyDescent="0.25">
      <c r="A258">
        <v>0.14899999999999999</v>
      </c>
      <c r="B258" t="s">
        <v>219</v>
      </c>
      <c r="C258">
        <v>46077</v>
      </c>
      <c r="D258" s="1">
        <v>41341</v>
      </c>
      <c r="E258" s="4">
        <v>240000</v>
      </c>
      <c r="F258" s="8">
        <f t="shared" si="17"/>
        <v>5</v>
      </c>
      <c r="G258" s="8" t="str">
        <f t="shared" si="18"/>
        <v>6726</v>
      </c>
      <c r="H258" s="10" t="str">
        <f t="shared" si="19"/>
        <v>DORCHESTER DR</v>
      </c>
      <c r="I258" s="8">
        <f t="shared" si="20"/>
        <v>60</v>
      </c>
      <c r="J258" s="10">
        <f t="shared" si="21"/>
        <v>18</v>
      </c>
    </row>
    <row r="259" spans="1:10" hidden="1" x14ac:dyDescent="0.25">
      <c r="A259">
        <v>0.33</v>
      </c>
      <c r="B259" t="s">
        <v>220</v>
      </c>
      <c r="C259">
        <v>46077</v>
      </c>
      <c r="D259" s="1">
        <v>41348</v>
      </c>
      <c r="E259" s="4">
        <v>549336</v>
      </c>
      <c r="F259" s="8">
        <f t="shared" ref="F259:F322" si="22">FIND(" ",B259,1)</f>
        <v>5</v>
      </c>
      <c r="G259" s="8" t="str">
        <f t="shared" ref="G259:G322" si="23">LEFT(B259,F259-1)</f>
        <v>2712</v>
      </c>
      <c r="H259" s="10" t="str">
        <f t="shared" ref="H259:H322" si="24">MID(B259,F259+1,J259-F259)</f>
        <v>BENMORE COURT</v>
      </c>
      <c r="I259" s="8">
        <f t="shared" ref="I259:I322" si="25">LEN(B259)</f>
        <v>60</v>
      </c>
      <c r="J259" s="10">
        <f t="shared" ref="J259:J322" si="26">IF(ISERROR(FIND("  ",B259,1))=FALSE,FIND("  ",B259,1)-1,LEN(B259))</f>
        <v>18</v>
      </c>
    </row>
    <row r="260" spans="1:10" hidden="1" x14ac:dyDescent="0.25">
      <c r="A260">
        <v>0.5</v>
      </c>
      <c r="B260" t="s">
        <v>221</v>
      </c>
      <c r="C260">
        <v>46077</v>
      </c>
      <c r="D260" s="1">
        <v>41351</v>
      </c>
      <c r="E260" s="4">
        <v>566854</v>
      </c>
      <c r="F260" s="8">
        <f t="shared" si="22"/>
        <v>5</v>
      </c>
      <c r="G260" s="8" t="str">
        <f t="shared" si="23"/>
        <v>9804</v>
      </c>
      <c r="H260" s="10" t="str">
        <f t="shared" si="24"/>
        <v>EQUESTRIAN WAY</v>
      </c>
      <c r="I260" s="8">
        <f t="shared" si="25"/>
        <v>60</v>
      </c>
      <c r="J260" s="10">
        <f t="shared" si="26"/>
        <v>19</v>
      </c>
    </row>
    <row r="261" spans="1:10" hidden="1" x14ac:dyDescent="0.25">
      <c r="A261">
        <v>0.30399999999999999</v>
      </c>
      <c r="B261" t="s">
        <v>222</v>
      </c>
      <c r="C261">
        <v>46077</v>
      </c>
      <c r="D261" s="1">
        <v>41353</v>
      </c>
      <c r="E261" s="4">
        <v>465299</v>
      </c>
      <c r="F261" s="8">
        <f t="shared" si="22"/>
        <v>5</v>
      </c>
      <c r="G261" s="8" t="str">
        <f t="shared" si="23"/>
        <v>3835</v>
      </c>
      <c r="H261" s="10" t="str">
        <f t="shared" si="24"/>
        <v>STONINGTON PLACE</v>
      </c>
      <c r="I261" s="8">
        <f t="shared" si="25"/>
        <v>60</v>
      </c>
      <c r="J261" s="10">
        <f t="shared" si="26"/>
        <v>21</v>
      </c>
    </row>
    <row r="262" spans="1:10" hidden="1" x14ac:dyDescent="0.25">
      <c r="A262">
        <v>0.27</v>
      </c>
      <c r="B262" t="s">
        <v>223</v>
      </c>
      <c r="C262">
        <v>46077</v>
      </c>
      <c r="D262" s="1">
        <v>41362</v>
      </c>
      <c r="E262" s="4">
        <v>200000</v>
      </c>
      <c r="F262" s="8">
        <f t="shared" si="22"/>
        <v>3</v>
      </c>
      <c r="G262" s="8" t="str">
        <f t="shared" si="23"/>
        <v>30</v>
      </c>
      <c r="H262" s="10" t="str">
        <f t="shared" si="24"/>
        <v>N 6TH ST</v>
      </c>
      <c r="I262" s="8">
        <f t="shared" si="25"/>
        <v>60</v>
      </c>
      <c r="J262" s="10">
        <f t="shared" si="26"/>
        <v>11</v>
      </c>
    </row>
    <row r="263" spans="1:10" hidden="1" x14ac:dyDescent="0.25">
      <c r="A263">
        <v>0.42</v>
      </c>
      <c r="B263" t="s">
        <v>224</v>
      </c>
      <c r="C263">
        <v>46077</v>
      </c>
      <c r="D263" s="1">
        <v>41360</v>
      </c>
      <c r="E263" s="4">
        <v>85100</v>
      </c>
      <c r="F263" s="8">
        <f t="shared" si="22"/>
        <v>5</v>
      </c>
      <c r="G263" s="8" t="str">
        <f t="shared" si="23"/>
        <v>3262</v>
      </c>
      <c r="H263" s="10" t="str">
        <f t="shared" si="24"/>
        <v>AUTUMN ASH COURT</v>
      </c>
      <c r="I263" s="8">
        <f t="shared" si="25"/>
        <v>60</v>
      </c>
      <c r="J263" s="10">
        <f t="shared" si="26"/>
        <v>21</v>
      </c>
    </row>
    <row r="264" spans="1:10" hidden="1" x14ac:dyDescent="0.25">
      <c r="A264">
        <v>0.28000000000000003</v>
      </c>
      <c r="B264" t="s">
        <v>225</v>
      </c>
      <c r="C264">
        <v>46077</v>
      </c>
      <c r="D264" s="1">
        <v>41360</v>
      </c>
      <c r="E264" s="4">
        <v>77600</v>
      </c>
      <c r="F264" s="8">
        <f t="shared" si="22"/>
        <v>5</v>
      </c>
      <c r="G264" s="8" t="str">
        <f t="shared" si="23"/>
        <v>3227</v>
      </c>
      <c r="H264" s="10" t="str">
        <f t="shared" si="24"/>
        <v>PURPLE ASH DRIVE</v>
      </c>
      <c r="I264" s="8">
        <f t="shared" si="25"/>
        <v>60</v>
      </c>
      <c r="J264" s="10">
        <f t="shared" si="26"/>
        <v>21</v>
      </c>
    </row>
    <row r="265" spans="1:10" hidden="1" x14ac:dyDescent="0.25">
      <c r="A265">
        <v>0.42</v>
      </c>
      <c r="B265" t="s">
        <v>226</v>
      </c>
      <c r="C265">
        <v>46077</v>
      </c>
      <c r="D265" s="1">
        <v>41348</v>
      </c>
      <c r="E265" s="4">
        <v>448040</v>
      </c>
      <c r="F265" s="8">
        <f t="shared" si="22"/>
        <v>6</v>
      </c>
      <c r="G265" s="8" t="str">
        <f t="shared" si="23"/>
        <v>11510</v>
      </c>
      <c r="H265" s="10" t="str">
        <f t="shared" si="24"/>
        <v>WILLOW BEND DRIVE</v>
      </c>
      <c r="I265" s="8">
        <f t="shared" si="25"/>
        <v>60</v>
      </c>
      <c r="J265" s="10">
        <f t="shared" si="26"/>
        <v>23</v>
      </c>
    </row>
    <row r="266" spans="1:10" hidden="1" x14ac:dyDescent="0.25">
      <c r="A266">
        <v>0.53</v>
      </c>
      <c r="B266" t="s">
        <v>227</v>
      </c>
      <c r="C266">
        <v>46077</v>
      </c>
      <c r="D266" s="1">
        <v>41355</v>
      </c>
      <c r="E266" s="4">
        <v>305000</v>
      </c>
      <c r="F266" s="8">
        <f t="shared" si="22"/>
        <v>6</v>
      </c>
      <c r="G266" s="8" t="str">
        <f t="shared" si="23"/>
        <v>11090</v>
      </c>
      <c r="H266" s="10" t="str">
        <f t="shared" si="24"/>
        <v>BRENTWOOD AVE</v>
      </c>
      <c r="I266" s="8">
        <f t="shared" si="25"/>
        <v>60</v>
      </c>
      <c r="J266" s="10">
        <f t="shared" si="26"/>
        <v>19</v>
      </c>
    </row>
    <row r="267" spans="1:10" hidden="1" x14ac:dyDescent="0.25">
      <c r="A267">
        <v>0.7</v>
      </c>
      <c r="B267" t="s">
        <v>229</v>
      </c>
      <c r="C267">
        <v>46077</v>
      </c>
      <c r="D267" s="1">
        <v>41360</v>
      </c>
      <c r="E267" s="4">
        <v>85100</v>
      </c>
      <c r="F267" s="8">
        <f t="shared" si="22"/>
        <v>5</v>
      </c>
      <c r="G267" s="8" t="str">
        <f t="shared" si="23"/>
        <v>3278</v>
      </c>
      <c r="H267" s="10" t="str">
        <f t="shared" si="24"/>
        <v>CIMMARON ASH CT</v>
      </c>
      <c r="I267" s="8">
        <f t="shared" si="25"/>
        <v>60</v>
      </c>
      <c r="J267" s="10">
        <f t="shared" si="26"/>
        <v>20</v>
      </c>
    </row>
    <row r="268" spans="1:10" hidden="1" x14ac:dyDescent="0.25">
      <c r="A268">
        <v>0.4</v>
      </c>
      <c r="B268" t="s">
        <v>230</v>
      </c>
      <c r="C268">
        <v>46077</v>
      </c>
      <c r="D268" s="1">
        <v>41365</v>
      </c>
      <c r="E268" s="4">
        <v>85000</v>
      </c>
      <c r="F268" s="8">
        <f t="shared" si="22"/>
        <v>6</v>
      </c>
      <c r="G268" s="8" t="str">
        <f t="shared" si="23"/>
        <v>11582</v>
      </c>
      <c r="H268" s="10" t="str">
        <f t="shared" si="24"/>
        <v>BENT TREE CT</v>
      </c>
      <c r="I268" s="8">
        <f t="shared" si="25"/>
        <v>60</v>
      </c>
      <c r="J268" s="10">
        <f t="shared" si="26"/>
        <v>18</v>
      </c>
    </row>
    <row r="269" spans="1:10" hidden="1" x14ac:dyDescent="0.25">
      <c r="A269">
        <v>0.47</v>
      </c>
      <c r="B269" t="s">
        <v>231</v>
      </c>
      <c r="C269">
        <v>46077</v>
      </c>
      <c r="D269" s="1">
        <v>41365</v>
      </c>
      <c r="E269" s="4">
        <v>510000</v>
      </c>
      <c r="F269" s="8">
        <f t="shared" si="22"/>
        <v>6</v>
      </c>
      <c r="G269" s="8" t="str">
        <f t="shared" si="23"/>
        <v>11561</v>
      </c>
      <c r="H269" s="10" t="str">
        <f t="shared" si="24"/>
        <v>BENT TREE CT</v>
      </c>
      <c r="I269" s="8">
        <f t="shared" si="25"/>
        <v>60</v>
      </c>
      <c r="J269" s="10">
        <f t="shared" si="26"/>
        <v>18</v>
      </c>
    </row>
    <row r="270" spans="1:10" hidden="1" x14ac:dyDescent="0.25">
      <c r="A270">
        <v>0.47</v>
      </c>
      <c r="B270" t="s">
        <v>232</v>
      </c>
      <c r="C270">
        <v>46077</v>
      </c>
      <c r="D270" s="1">
        <v>41365</v>
      </c>
      <c r="E270" s="4">
        <v>340000</v>
      </c>
      <c r="F270" s="8">
        <f t="shared" si="22"/>
        <v>6</v>
      </c>
      <c r="G270" s="8" t="str">
        <f t="shared" si="23"/>
        <v>11550</v>
      </c>
      <c r="H270" s="10" t="str">
        <f t="shared" si="24"/>
        <v>BENT TREE CT</v>
      </c>
      <c r="I270" s="8">
        <f t="shared" si="25"/>
        <v>60</v>
      </c>
      <c r="J270" s="10">
        <f t="shared" si="26"/>
        <v>18</v>
      </c>
    </row>
    <row r="271" spans="1:10" hidden="1" x14ac:dyDescent="0.25">
      <c r="A271">
        <v>0.31</v>
      </c>
      <c r="B271" t="s">
        <v>233</v>
      </c>
      <c r="C271">
        <v>46077</v>
      </c>
      <c r="D271" s="1">
        <v>41360</v>
      </c>
      <c r="E271" s="4">
        <v>77600</v>
      </c>
      <c r="F271" s="8">
        <f t="shared" si="22"/>
        <v>5</v>
      </c>
      <c r="G271" s="8" t="str">
        <f t="shared" si="23"/>
        <v>3232</v>
      </c>
      <c r="H271" s="10" t="str">
        <f t="shared" si="24"/>
        <v>CIMMARON ASH DR</v>
      </c>
      <c r="I271" s="8">
        <f t="shared" si="25"/>
        <v>60</v>
      </c>
      <c r="J271" s="10">
        <f t="shared" si="26"/>
        <v>20</v>
      </c>
    </row>
    <row r="272" spans="1:10" hidden="1" x14ac:dyDescent="0.25">
      <c r="A272">
        <v>0.41</v>
      </c>
      <c r="B272" t="s">
        <v>234</v>
      </c>
      <c r="C272">
        <v>46077</v>
      </c>
      <c r="D272" s="1">
        <v>41354</v>
      </c>
      <c r="E272" s="4">
        <v>106000</v>
      </c>
      <c r="F272" s="8">
        <f t="shared" si="22"/>
        <v>5</v>
      </c>
      <c r="G272" s="8" t="str">
        <f t="shared" si="23"/>
        <v>2504</v>
      </c>
      <c r="H272" s="10" t="str">
        <f t="shared" si="24"/>
        <v>BROOKHAVEN COURT</v>
      </c>
      <c r="I272" s="8">
        <f t="shared" si="25"/>
        <v>60</v>
      </c>
      <c r="J272" s="10">
        <f t="shared" si="26"/>
        <v>21</v>
      </c>
    </row>
    <row r="273" spans="1:10" hidden="1" x14ac:dyDescent="0.25">
      <c r="A273">
        <v>0.94</v>
      </c>
      <c r="B273" t="s">
        <v>235</v>
      </c>
      <c r="C273">
        <v>46077</v>
      </c>
      <c r="D273" s="1">
        <v>41348</v>
      </c>
      <c r="E273" s="4">
        <v>143000</v>
      </c>
      <c r="F273" s="8">
        <f t="shared" si="22"/>
        <v>5</v>
      </c>
      <c r="G273" s="8" t="str">
        <f t="shared" si="23"/>
        <v>6771</v>
      </c>
      <c r="H273" s="10" t="str">
        <f t="shared" si="24"/>
        <v>BERKLEY COURT</v>
      </c>
      <c r="I273" s="8">
        <f t="shared" si="25"/>
        <v>60</v>
      </c>
      <c r="J273" s="10">
        <f t="shared" si="26"/>
        <v>18</v>
      </c>
    </row>
    <row r="274" spans="1:10" hidden="1" x14ac:dyDescent="0.25">
      <c r="A274">
        <v>1</v>
      </c>
      <c r="B274" t="s">
        <v>236</v>
      </c>
      <c r="C274">
        <v>46077</v>
      </c>
      <c r="D274" s="1">
        <v>41348</v>
      </c>
      <c r="E274" s="4">
        <v>145000</v>
      </c>
      <c r="F274" s="8">
        <f t="shared" si="22"/>
        <v>5</v>
      </c>
      <c r="G274" s="8" t="str">
        <f t="shared" si="23"/>
        <v>6743</v>
      </c>
      <c r="H274" s="10" t="str">
        <f t="shared" si="24"/>
        <v>BERKLEY COURT</v>
      </c>
      <c r="I274" s="8">
        <f t="shared" si="25"/>
        <v>60</v>
      </c>
      <c r="J274" s="10">
        <f t="shared" si="26"/>
        <v>18</v>
      </c>
    </row>
    <row r="275" spans="1:10" hidden="1" x14ac:dyDescent="0.25">
      <c r="A275">
        <v>0.31</v>
      </c>
      <c r="B275" t="s">
        <v>237</v>
      </c>
      <c r="C275">
        <v>46077</v>
      </c>
      <c r="D275" s="1">
        <v>41360</v>
      </c>
      <c r="E275" s="4">
        <v>477461</v>
      </c>
      <c r="F275" s="8">
        <f t="shared" si="22"/>
        <v>5</v>
      </c>
      <c r="G275" s="8" t="str">
        <f t="shared" si="23"/>
        <v>2716</v>
      </c>
      <c r="H275" s="10" t="str">
        <f t="shared" si="24"/>
        <v>STILL CREEK DR</v>
      </c>
      <c r="I275" s="8">
        <f t="shared" si="25"/>
        <v>60</v>
      </c>
      <c r="J275" s="10">
        <f t="shared" si="26"/>
        <v>19</v>
      </c>
    </row>
    <row r="276" spans="1:10" hidden="1" x14ac:dyDescent="0.25">
      <c r="A276">
        <v>0.47</v>
      </c>
      <c r="B276" t="s">
        <v>238</v>
      </c>
      <c r="C276">
        <v>46077</v>
      </c>
      <c r="D276" s="1">
        <v>41362</v>
      </c>
      <c r="E276" s="4">
        <v>522548</v>
      </c>
      <c r="F276" s="8">
        <f t="shared" si="22"/>
        <v>6</v>
      </c>
      <c r="G276" s="8" t="str">
        <f t="shared" si="23"/>
        <v>11557</v>
      </c>
      <c r="H276" s="10" t="str">
        <f t="shared" si="24"/>
        <v>WILLOW BEND DRIVE</v>
      </c>
      <c r="I276" s="8">
        <f t="shared" si="25"/>
        <v>60</v>
      </c>
      <c r="J276" s="10">
        <f t="shared" si="26"/>
        <v>23</v>
      </c>
    </row>
    <row r="277" spans="1:10" hidden="1" x14ac:dyDescent="0.25">
      <c r="A277">
        <v>0.40300000000000002</v>
      </c>
      <c r="B277" t="s">
        <v>239</v>
      </c>
      <c r="C277">
        <v>46077</v>
      </c>
      <c r="D277" s="1">
        <v>41348</v>
      </c>
      <c r="E277" s="4">
        <v>193000</v>
      </c>
      <c r="F277" s="8">
        <f t="shared" si="22"/>
        <v>5</v>
      </c>
      <c r="G277" s="8" t="str">
        <f t="shared" si="23"/>
        <v>1665</v>
      </c>
      <c r="H277" s="10" t="str">
        <f t="shared" si="24"/>
        <v>VILLAGE WALK DR</v>
      </c>
      <c r="I277" s="8">
        <f t="shared" si="25"/>
        <v>60</v>
      </c>
      <c r="J277" s="10">
        <f t="shared" si="26"/>
        <v>20</v>
      </c>
    </row>
    <row r="278" spans="1:10" hidden="1" x14ac:dyDescent="0.25">
      <c r="A278">
        <v>1.42</v>
      </c>
      <c r="B278" t="s">
        <v>240</v>
      </c>
      <c r="C278">
        <v>46077</v>
      </c>
      <c r="D278" s="1">
        <v>41353</v>
      </c>
      <c r="E278" s="4">
        <v>50000</v>
      </c>
      <c r="F278" s="8">
        <f t="shared" si="22"/>
        <v>5</v>
      </c>
      <c r="G278" s="8" t="str">
        <f t="shared" si="23"/>
        <v>2415</v>
      </c>
      <c r="H278" s="10" t="str">
        <f t="shared" si="24"/>
        <v>S 875 E</v>
      </c>
      <c r="I278" s="8">
        <f t="shared" si="25"/>
        <v>60</v>
      </c>
      <c r="J278" s="10">
        <f t="shared" si="26"/>
        <v>12</v>
      </c>
    </row>
    <row r="279" spans="1:10" hidden="1" x14ac:dyDescent="0.25">
      <c r="A279">
        <v>3.4000000000000002E-2</v>
      </c>
      <c r="B279" t="s">
        <v>241</v>
      </c>
      <c r="C279">
        <v>46077</v>
      </c>
      <c r="D279" s="1">
        <v>41362</v>
      </c>
      <c r="E279" s="4">
        <v>164000</v>
      </c>
      <c r="F279" s="8">
        <f t="shared" si="22"/>
        <v>6</v>
      </c>
      <c r="G279" s="8" t="str">
        <f t="shared" si="23"/>
        <v>11915</v>
      </c>
      <c r="H279" s="10" t="str">
        <f t="shared" si="24"/>
        <v>RILEY DR</v>
      </c>
      <c r="I279" s="8">
        <f t="shared" si="25"/>
        <v>60</v>
      </c>
      <c r="J279" s="10">
        <f t="shared" si="26"/>
        <v>14</v>
      </c>
    </row>
    <row r="280" spans="1:10" hidden="1" x14ac:dyDescent="0.25">
      <c r="A280">
        <v>0.18</v>
      </c>
      <c r="B280" t="s">
        <v>242</v>
      </c>
      <c r="C280">
        <v>46077</v>
      </c>
      <c r="D280" s="1">
        <v>41345</v>
      </c>
      <c r="E280" s="4">
        <v>189000</v>
      </c>
      <c r="F280" s="8">
        <f t="shared" si="22"/>
        <v>5</v>
      </c>
      <c r="G280" s="8" t="str">
        <f t="shared" si="23"/>
        <v>7727</v>
      </c>
      <c r="H280" s="10" t="str">
        <f t="shared" si="24"/>
        <v>EAGLE CRESCENT DRIVE</v>
      </c>
      <c r="I280" s="8">
        <f t="shared" si="25"/>
        <v>60</v>
      </c>
      <c r="J280" s="10">
        <f t="shared" si="26"/>
        <v>25</v>
      </c>
    </row>
    <row r="281" spans="1:10" hidden="1" x14ac:dyDescent="0.25">
      <c r="A281">
        <v>0.39</v>
      </c>
      <c r="B281" t="s">
        <v>243</v>
      </c>
      <c r="C281">
        <v>46077</v>
      </c>
      <c r="D281" s="1">
        <v>41359</v>
      </c>
      <c r="E281" s="4">
        <v>528600</v>
      </c>
      <c r="F281" s="8">
        <f t="shared" si="22"/>
        <v>6</v>
      </c>
      <c r="G281" s="8" t="str">
        <f t="shared" si="23"/>
        <v>11140</v>
      </c>
      <c r="H281" s="10" t="str">
        <f t="shared" si="24"/>
        <v>Fontaine Way</v>
      </c>
      <c r="I281" s="8">
        <f t="shared" si="25"/>
        <v>60</v>
      </c>
      <c r="J281" s="10">
        <f t="shared" si="26"/>
        <v>18</v>
      </c>
    </row>
    <row r="282" spans="1:10" hidden="1" x14ac:dyDescent="0.25">
      <c r="A282">
        <v>0.31</v>
      </c>
      <c r="B282" t="s">
        <v>244</v>
      </c>
      <c r="C282">
        <v>46077</v>
      </c>
      <c r="D282" s="1">
        <v>41362</v>
      </c>
      <c r="E282" s="4">
        <v>399940</v>
      </c>
      <c r="F282" s="8">
        <f t="shared" si="22"/>
        <v>5</v>
      </c>
      <c r="G282" s="8" t="str">
        <f t="shared" si="23"/>
        <v>8825</v>
      </c>
      <c r="H282" s="10" t="str">
        <f t="shared" si="24"/>
        <v>SUGAR CAY COURT</v>
      </c>
      <c r="I282" s="8">
        <f t="shared" si="25"/>
        <v>60</v>
      </c>
      <c r="J282" s="10">
        <f t="shared" si="26"/>
        <v>20</v>
      </c>
    </row>
    <row r="283" spans="1:10" hidden="1" x14ac:dyDescent="0.25">
      <c r="A283">
        <v>0.16</v>
      </c>
      <c r="B283" t="s">
        <v>245</v>
      </c>
      <c r="C283">
        <v>46077</v>
      </c>
      <c r="D283" s="1">
        <v>41358</v>
      </c>
      <c r="E283" s="4">
        <v>61586</v>
      </c>
      <c r="F283" s="8">
        <f t="shared" si="22"/>
        <v>5</v>
      </c>
      <c r="G283" s="8" t="str">
        <f t="shared" si="23"/>
        <v>7822</v>
      </c>
      <c r="H283" s="10" t="str">
        <f t="shared" si="24"/>
        <v>RINGTAIL CIRCLE</v>
      </c>
      <c r="I283" s="8">
        <f t="shared" si="25"/>
        <v>60</v>
      </c>
      <c r="J283" s="10">
        <f t="shared" si="26"/>
        <v>20</v>
      </c>
    </row>
    <row r="284" spans="1:10" hidden="1" x14ac:dyDescent="0.25">
      <c r="A284">
        <v>0.18</v>
      </c>
      <c r="B284" t="s">
        <v>246</v>
      </c>
      <c r="C284">
        <v>46077</v>
      </c>
      <c r="D284" s="1">
        <v>41358</v>
      </c>
      <c r="E284" s="4">
        <v>61586</v>
      </c>
      <c r="F284" s="8">
        <f t="shared" si="22"/>
        <v>5</v>
      </c>
      <c r="G284" s="8" t="str">
        <f t="shared" si="23"/>
        <v>6159</v>
      </c>
      <c r="H284" s="10" t="str">
        <f t="shared" si="24"/>
        <v>EAGLE LAKE DR</v>
      </c>
      <c r="I284" s="8">
        <f t="shared" si="25"/>
        <v>60</v>
      </c>
      <c r="J284" s="10">
        <f t="shared" si="26"/>
        <v>18</v>
      </c>
    </row>
    <row r="285" spans="1:10" hidden="1" x14ac:dyDescent="0.25">
      <c r="A285">
        <v>0.21</v>
      </c>
      <c r="B285" t="s">
        <v>247</v>
      </c>
      <c r="C285">
        <v>46077</v>
      </c>
      <c r="D285" s="1">
        <v>41358</v>
      </c>
      <c r="E285" s="4">
        <v>61586</v>
      </c>
      <c r="F285" s="8">
        <f t="shared" si="22"/>
        <v>5</v>
      </c>
      <c r="G285" s="8" t="str">
        <f t="shared" si="23"/>
        <v>7828</v>
      </c>
      <c r="H285" s="10" t="str">
        <f t="shared" si="24"/>
        <v>GRAY EAGLE DRIVE</v>
      </c>
      <c r="I285" s="8">
        <f t="shared" si="25"/>
        <v>60</v>
      </c>
      <c r="J285" s="10">
        <f t="shared" si="26"/>
        <v>21</v>
      </c>
    </row>
    <row r="286" spans="1:10" hidden="1" x14ac:dyDescent="0.25">
      <c r="A286">
        <v>2.2400000000000002</v>
      </c>
      <c r="B286" t="s">
        <v>248</v>
      </c>
      <c r="C286">
        <v>46077</v>
      </c>
      <c r="D286" s="1">
        <v>41361</v>
      </c>
      <c r="E286" s="4">
        <v>595000</v>
      </c>
      <c r="F286" s="8">
        <f t="shared" si="22"/>
        <v>5</v>
      </c>
      <c r="G286" s="8" t="str">
        <f t="shared" si="23"/>
        <v>9226</v>
      </c>
      <c r="H286" s="10" t="str">
        <f t="shared" si="24"/>
        <v>TUNDRA DR</v>
      </c>
      <c r="I286" s="8">
        <f t="shared" si="25"/>
        <v>60</v>
      </c>
      <c r="J286" s="10">
        <f t="shared" si="26"/>
        <v>14</v>
      </c>
    </row>
    <row r="287" spans="1:10" x14ac:dyDescent="0.25">
      <c r="A287">
        <v>0.22500000000000001</v>
      </c>
      <c r="B287" t="s">
        <v>1072</v>
      </c>
      <c r="C287">
        <v>46077</v>
      </c>
      <c r="D287" s="1">
        <v>41366</v>
      </c>
      <c r="E287" s="4">
        <v>526000</v>
      </c>
      <c r="F287" s="8">
        <f t="shared" si="22"/>
        <v>5</v>
      </c>
      <c r="G287" s="8" t="str">
        <f t="shared" si="23"/>
        <v>6568</v>
      </c>
      <c r="H287" s="10" t="str">
        <f t="shared" si="24"/>
        <v>BROAD ST S</v>
      </c>
      <c r="I287" s="8">
        <f t="shared" si="25"/>
        <v>55</v>
      </c>
      <c r="J287" s="10">
        <f t="shared" si="26"/>
        <v>15</v>
      </c>
    </row>
    <row r="288" spans="1:10" hidden="1" x14ac:dyDescent="0.25">
      <c r="A288">
        <v>0.35499999999999998</v>
      </c>
      <c r="B288" t="s">
        <v>249</v>
      </c>
      <c r="C288">
        <v>46077</v>
      </c>
      <c r="D288" s="1">
        <v>41361</v>
      </c>
      <c r="E288" s="4">
        <v>370000</v>
      </c>
      <c r="F288" s="8">
        <f t="shared" si="22"/>
        <v>5</v>
      </c>
      <c r="G288" s="8" t="str">
        <f t="shared" si="23"/>
        <v>3886</v>
      </c>
      <c r="H288" s="10" t="str">
        <f t="shared" si="24"/>
        <v>ROCK BRIDGE DR</v>
      </c>
      <c r="I288" s="8">
        <f t="shared" si="25"/>
        <v>60</v>
      </c>
      <c r="J288" s="10">
        <f t="shared" si="26"/>
        <v>19</v>
      </c>
    </row>
    <row r="289" spans="1:10" hidden="1" x14ac:dyDescent="0.25">
      <c r="A289">
        <v>0.59</v>
      </c>
      <c r="B289" t="s">
        <v>250</v>
      </c>
      <c r="C289">
        <v>46077</v>
      </c>
      <c r="D289" s="1">
        <v>41355</v>
      </c>
      <c r="E289" s="4">
        <v>488500</v>
      </c>
      <c r="F289" s="8">
        <f t="shared" si="22"/>
        <v>5</v>
      </c>
      <c r="G289" s="8" t="str">
        <f t="shared" si="23"/>
        <v>7464</v>
      </c>
      <c r="H289" s="10" t="str">
        <f t="shared" si="24"/>
        <v>FOX HOLLOW RIDGE</v>
      </c>
      <c r="I289" s="8">
        <f t="shared" si="25"/>
        <v>60</v>
      </c>
      <c r="J289" s="10">
        <f t="shared" si="26"/>
        <v>21</v>
      </c>
    </row>
    <row r="290" spans="1:10" hidden="1" x14ac:dyDescent="0.25">
      <c r="A290">
        <v>0.17</v>
      </c>
      <c r="B290" t="s">
        <v>251</v>
      </c>
      <c r="C290">
        <v>46077</v>
      </c>
      <c r="D290" s="1">
        <v>41358</v>
      </c>
      <c r="E290" s="4">
        <v>275229</v>
      </c>
      <c r="F290" s="8">
        <f t="shared" si="22"/>
        <v>5</v>
      </c>
      <c r="G290" s="8" t="str">
        <f t="shared" si="23"/>
        <v>6167</v>
      </c>
      <c r="H290" s="10" t="str">
        <f t="shared" si="24"/>
        <v>EAGLE LAKE DR</v>
      </c>
      <c r="I290" s="8">
        <f t="shared" si="25"/>
        <v>60</v>
      </c>
      <c r="J290" s="10">
        <f t="shared" si="26"/>
        <v>18</v>
      </c>
    </row>
    <row r="291" spans="1:10" hidden="1" x14ac:dyDescent="0.25">
      <c r="A291">
        <v>2.35</v>
      </c>
      <c r="B291" t="s">
        <v>252</v>
      </c>
      <c r="C291">
        <v>46077</v>
      </c>
      <c r="D291" s="1">
        <v>41374</v>
      </c>
      <c r="E291" s="4">
        <v>846000</v>
      </c>
      <c r="F291" s="8">
        <f t="shared" si="22"/>
        <v>5</v>
      </c>
      <c r="G291" s="8" t="str">
        <f t="shared" si="23"/>
        <v>3099</v>
      </c>
      <c r="H291" s="10" t="str">
        <f t="shared" si="24"/>
        <v>HUDDERSFIELD LN</v>
      </c>
      <c r="I291" s="8">
        <f t="shared" si="25"/>
        <v>60</v>
      </c>
      <c r="J291" s="10">
        <f t="shared" si="26"/>
        <v>20</v>
      </c>
    </row>
    <row r="292" spans="1:10" hidden="1" x14ac:dyDescent="0.25">
      <c r="A292">
        <v>0.27700000000000002</v>
      </c>
      <c r="B292" t="s">
        <v>1078</v>
      </c>
      <c r="C292">
        <v>46077</v>
      </c>
      <c r="D292" s="1">
        <v>41368</v>
      </c>
      <c r="E292" s="4">
        <v>194000</v>
      </c>
      <c r="F292" s="8">
        <f t="shared" si="22"/>
        <v>4</v>
      </c>
      <c r="G292" s="8" t="str">
        <f t="shared" si="23"/>
        <v>125</v>
      </c>
      <c r="H292" s="10" t="str">
        <f t="shared" si="24"/>
        <v>BROUGHTON CT</v>
      </c>
      <c r="I292" s="8">
        <f t="shared" si="25"/>
        <v>60</v>
      </c>
      <c r="J292" s="10">
        <f t="shared" si="26"/>
        <v>16</v>
      </c>
    </row>
    <row r="293" spans="1:10" hidden="1" x14ac:dyDescent="0.25">
      <c r="A293">
        <v>5.8999999999999997E-2</v>
      </c>
      <c r="B293" t="s">
        <v>253</v>
      </c>
      <c r="C293">
        <v>46077</v>
      </c>
      <c r="D293" s="1">
        <v>41362</v>
      </c>
      <c r="E293" s="4">
        <v>120000</v>
      </c>
      <c r="F293" s="8">
        <f t="shared" si="22"/>
        <v>5</v>
      </c>
      <c r="G293" s="8" t="str">
        <f t="shared" si="23"/>
        <v>1526</v>
      </c>
      <c r="H293" s="10" t="str">
        <f t="shared" si="24"/>
        <v>ROANOKE DR</v>
      </c>
      <c r="I293" s="8">
        <f t="shared" si="25"/>
        <v>60</v>
      </c>
      <c r="J293" s="10">
        <f t="shared" si="26"/>
        <v>15</v>
      </c>
    </row>
    <row r="294" spans="1:10" hidden="1" x14ac:dyDescent="0.25">
      <c r="A294">
        <v>3</v>
      </c>
      <c r="B294" t="s">
        <v>254</v>
      </c>
      <c r="C294">
        <v>46077</v>
      </c>
      <c r="D294" s="1">
        <v>41373</v>
      </c>
      <c r="E294" s="4">
        <v>450000</v>
      </c>
      <c r="F294" s="8">
        <f t="shared" si="22"/>
        <v>5</v>
      </c>
      <c r="G294" s="8" t="str">
        <f t="shared" si="23"/>
        <v>7080</v>
      </c>
      <c r="H294" s="10" t="str">
        <f t="shared" si="24"/>
        <v>W 96TH ST</v>
      </c>
      <c r="I294" s="8">
        <f t="shared" si="25"/>
        <v>60</v>
      </c>
      <c r="J294" s="10">
        <f t="shared" si="26"/>
        <v>14</v>
      </c>
    </row>
    <row r="295" spans="1:10" hidden="1" x14ac:dyDescent="0.25">
      <c r="A295">
        <v>2.33</v>
      </c>
      <c r="B295" t="s">
        <v>255</v>
      </c>
      <c r="C295">
        <v>46077</v>
      </c>
      <c r="D295" s="1">
        <v>41373</v>
      </c>
      <c r="E295" s="4">
        <v>1350000</v>
      </c>
      <c r="F295" s="8">
        <f t="shared" si="22"/>
        <v>6</v>
      </c>
      <c r="G295" s="8" t="str">
        <f t="shared" si="23"/>
        <v>11544</v>
      </c>
      <c r="H295" s="10" t="str">
        <f t="shared" si="24"/>
        <v>WILLOW SPRINGS DRIVE</v>
      </c>
      <c r="I295" s="8">
        <f t="shared" si="25"/>
        <v>60</v>
      </c>
      <c r="J295" s="10">
        <f t="shared" si="26"/>
        <v>26</v>
      </c>
    </row>
    <row r="296" spans="1:10" hidden="1" x14ac:dyDescent="0.25">
      <c r="A296">
        <v>5.0199999999999996</v>
      </c>
      <c r="B296" t="s">
        <v>257</v>
      </c>
      <c r="C296">
        <v>46077</v>
      </c>
      <c r="D296" s="1">
        <v>41368</v>
      </c>
      <c r="E296" s="4">
        <v>217314.88</v>
      </c>
      <c r="F296" s="8">
        <f t="shared" si="22"/>
        <v>5</v>
      </c>
      <c r="G296" s="8" t="str">
        <f t="shared" si="23"/>
        <v>1667</v>
      </c>
      <c r="H296" s="10" t="str">
        <f t="shared" si="24"/>
        <v>S 1100 E</v>
      </c>
      <c r="I296" s="8">
        <f t="shared" si="25"/>
        <v>60</v>
      </c>
      <c r="J296" s="10">
        <f t="shared" si="26"/>
        <v>13</v>
      </c>
    </row>
    <row r="297" spans="1:10" hidden="1" x14ac:dyDescent="0.25">
      <c r="A297">
        <v>0.752</v>
      </c>
      <c r="B297" t="s">
        <v>258</v>
      </c>
      <c r="C297">
        <v>46077</v>
      </c>
      <c r="D297" s="1">
        <v>41366</v>
      </c>
      <c r="E297" s="4">
        <v>316800</v>
      </c>
      <c r="F297" s="8">
        <f t="shared" si="22"/>
        <v>4</v>
      </c>
      <c r="G297" s="8" t="str">
        <f t="shared" si="23"/>
        <v>215</v>
      </c>
      <c r="H297" s="10" t="str">
        <f t="shared" si="24"/>
        <v>SHERWOOD CT</v>
      </c>
      <c r="I297" s="8">
        <f t="shared" si="25"/>
        <v>60</v>
      </c>
      <c r="J297" s="10">
        <f t="shared" si="26"/>
        <v>15</v>
      </c>
    </row>
    <row r="298" spans="1:10" hidden="1" x14ac:dyDescent="0.25">
      <c r="A298">
        <v>0.36</v>
      </c>
      <c r="B298" t="s">
        <v>259</v>
      </c>
      <c r="C298">
        <v>46077</v>
      </c>
      <c r="D298" s="1">
        <v>41359</v>
      </c>
      <c r="E298" s="4">
        <v>90976</v>
      </c>
      <c r="F298" s="8">
        <f t="shared" si="22"/>
        <v>6</v>
      </c>
      <c r="G298" s="8" t="str">
        <f t="shared" si="23"/>
        <v>11531</v>
      </c>
      <c r="H298" s="10" t="str">
        <f t="shared" si="24"/>
        <v>WILLOW BEND DRIVE</v>
      </c>
      <c r="I298" s="8">
        <f t="shared" si="25"/>
        <v>60</v>
      </c>
      <c r="J298" s="10">
        <f t="shared" si="26"/>
        <v>23</v>
      </c>
    </row>
    <row r="299" spans="1:10" x14ac:dyDescent="0.25">
      <c r="A299">
        <v>0.11899999999999999</v>
      </c>
      <c r="B299" t="s">
        <v>1061</v>
      </c>
      <c r="C299">
        <v>46077</v>
      </c>
      <c r="D299" s="1">
        <v>41368</v>
      </c>
      <c r="E299" s="4">
        <v>280267.8</v>
      </c>
      <c r="F299" s="8">
        <f t="shared" si="22"/>
        <v>5</v>
      </c>
      <c r="G299" s="8" t="str">
        <f t="shared" si="23"/>
        <v>6763</v>
      </c>
      <c r="H299" s="10" t="str">
        <f t="shared" si="24"/>
        <v>BRANFORD DR</v>
      </c>
      <c r="I299" s="8">
        <f t="shared" si="25"/>
        <v>59</v>
      </c>
      <c r="J299" s="10">
        <f t="shared" si="26"/>
        <v>16</v>
      </c>
    </row>
    <row r="300" spans="1:10" hidden="1" x14ac:dyDescent="0.25">
      <c r="A300">
        <v>0.2</v>
      </c>
      <c r="B300" t="s">
        <v>260</v>
      </c>
      <c r="C300">
        <v>46077</v>
      </c>
      <c r="D300" s="1">
        <v>41362</v>
      </c>
      <c r="E300" s="4">
        <v>80109</v>
      </c>
      <c r="F300" s="8">
        <f t="shared" si="22"/>
        <v>5</v>
      </c>
      <c r="G300" s="8" t="str">
        <f t="shared" si="23"/>
        <v>6745</v>
      </c>
      <c r="H300" s="10" t="str">
        <f t="shared" si="24"/>
        <v>Chapel Crossing</v>
      </c>
      <c r="I300" s="8">
        <f t="shared" si="25"/>
        <v>60</v>
      </c>
      <c r="J300" s="10">
        <f t="shared" si="26"/>
        <v>20</v>
      </c>
    </row>
    <row r="301" spans="1:10" hidden="1" x14ac:dyDescent="0.25">
      <c r="A301">
        <v>0.33</v>
      </c>
      <c r="B301" t="s">
        <v>261</v>
      </c>
      <c r="C301">
        <v>46077</v>
      </c>
      <c r="D301" s="1">
        <v>41372</v>
      </c>
      <c r="E301" s="4">
        <v>420000</v>
      </c>
      <c r="F301" s="8">
        <f t="shared" si="22"/>
        <v>5</v>
      </c>
      <c r="G301" s="8" t="str">
        <f t="shared" si="23"/>
        <v>4667</v>
      </c>
      <c r="H301" s="10" t="str">
        <f t="shared" si="24"/>
        <v>AUSTIN TRC</v>
      </c>
      <c r="I301" s="8">
        <f t="shared" si="25"/>
        <v>60</v>
      </c>
      <c r="J301" s="10">
        <f t="shared" si="26"/>
        <v>15</v>
      </c>
    </row>
    <row r="302" spans="1:10" hidden="1" x14ac:dyDescent="0.25">
      <c r="A302">
        <v>1.48</v>
      </c>
      <c r="B302" t="s">
        <v>262</v>
      </c>
      <c r="C302">
        <v>46077</v>
      </c>
      <c r="D302" s="1">
        <v>41376</v>
      </c>
      <c r="E302" s="4">
        <v>325000</v>
      </c>
      <c r="F302" s="8">
        <f t="shared" si="22"/>
        <v>4</v>
      </c>
      <c r="G302" s="8" t="str">
        <f t="shared" si="23"/>
        <v>820</v>
      </c>
      <c r="H302" s="10" t="str">
        <f t="shared" si="24"/>
        <v>SUGARBUSH RIDGE</v>
      </c>
      <c r="I302" s="8">
        <f t="shared" si="25"/>
        <v>60</v>
      </c>
      <c r="J302" s="10">
        <f t="shared" si="26"/>
        <v>19</v>
      </c>
    </row>
    <row r="303" spans="1:10" x14ac:dyDescent="0.25">
      <c r="A303">
        <v>0.19</v>
      </c>
      <c r="B303" t="s">
        <v>1053</v>
      </c>
      <c r="C303">
        <v>46077</v>
      </c>
      <c r="D303" s="1">
        <v>41362</v>
      </c>
      <c r="E303" s="4">
        <v>370000</v>
      </c>
      <c r="F303" s="8">
        <f t="shared" si="22"/>
        <v>5</v>
      </c>
      <c r="G303" s="8" t="str">
        <f t="shared" si="23"/>
        <v>6280</v>
      </c>
      <c r="H303" s="10" t="str">
        <f t="shared" si="24"/>
        <v>ASPLEY DR</v>
      </c>
      <c r="I303" s="8">
        <f t="shared" si="25"/>
        <v>56</v>
      </c>
      <c r="J303" s="10">
        <f t="shared" si="26"/>
        <v>14</v>
      </c>
    </row>
    <row r="304" spans="1:10" x14ac:dyDescent="0.25">
      <c r="A304">
        <v>0.14499999999999999</v>
      </c>
      <c r="B304" t="s">
        <v>1096</v>
      </c>
      <c r="C304">
        <v>46077</v>
      </c>
      <c r="D304" s="1">
        <v>41373</v>
      </c>
      <c r="E304" s="4">
        <v>384000</v>
      </c>
      <c r="F304" s="8">
        <f t="shared" si="22"/>
        <v>5</v>
      </c>
      <c r="G304" s="8" t="str">
        <f t="shared" si="23"/>
        <v>6528</v>
      </c>
      <c r="H304" s="10" t="str">
        <f t="shared" si="24"/>
        <v>CURRENT LANE</v>
      </c>
      <c r="I304" s="8">
        <f t="shared" si="25"/>
        <v>63</v>
      </c>
      <c r="J304" s="10">
        <f t="shared" si="26"/>
        <v>17</v>
      </c>
    </row>
    <row r="305" spans="1:10" x14ac:dyDescent="0.25">
      <c r="A305">
        <v>0.17899999999999999</v>
      </c>
      <c r="B305" t="s">
        <v>1062</v>
      </c>
      <c r="C305">
        <v>46077</v>
      </c>
      <c r="D305" s="1">
        <v>41374</v>
      </c>
      <c r="E305" s="4">
        <v>340000</v>
      </c>
      <c r="F305" s="8">
        <f t="shared" si="22"/>
        <v>5</v>
      </c>
      <c r="G305" s="8" t="str">
        <f t="shared" si="23"/>
        <v>6719</v>
      </c>
      <c r="H305" s="10" t="str">
        <f t="shared" si="24"/>
        <v>BRANFORD DR</v>
      </c>
      <c r="I305" s="8">
        <f t="shared" si="25"/>
        <v>59</v>
      </c>
      <c r="J305" s="10">
        <f t="shared" si="26"/>
        <v>16</v>
      </c>
    </row>
    <row r="306" spans="1:10" hidden="1" x14ac:dyDescent="0.25">
      <c r="A306">
        <v>0.38100000000000001</v>
      </c>
      <c r="B306" t="s">
        <v>263</v>
      </c>
      <c r="C306">
        <v>46077</v>
      </c>
      <c r="D306" s="1">
        <v>41376</v>
      </c>
      <c r="E306" s="4">
        <v>500000</v>
      </c>
      <c r="F306" s="8">
        <f t="shared" si="22"/>
        <v>5</v>
      </c>
      <c r="G306" s="8" t="str">
        <f t="shared" si="23"/>
        <v>4881</v>
      </c>
      <c r="H306" s="10" t="str">
        <f t="shared" si="24"/>
        <v>S COBBLESTONE DR</v>
      </c>
      <c r="I306" s="8">
        <f t="shared" si="25"/>
        <v>60</v>
      </c>
      <c r="J306" s="10">
        <f t="shared" si="26"/>
        <v>21</v>
      </c>
    </row>
    <row r="307" spans="1:10" hidden="1" x14ac:dyDescent="0.25">
      <c r="A307">
        <v>0.39</v>
      </c>
      <c r="B307" t="s">
        <v>264</v>
      </c>
      <c r="C307">
        <v>46077</v>
      </c>
      <c r="D307" s="1">
        <v>41366</v>
      </c>
      <c r="E307" s="4">
        <v>85000</v>
      </c>
      <c r="F307" s="8">
        <f t="shared" si="22"/>
        <v>5</v>
      </c>
      <c r="G307" s="8" t="str">
        <f t="shared" si="23"/>
        <v>6828</v>
      </c>
      <c r="H307" s="10" t="str">
        <f t="shared" si="24"/>
        <v>W STONEGATE DR</v>
      </c>
      <c r="I307" s="8">
        <f t="shared" si="25"/>
        <v>60</v>
      </c>
      <c r="J307" s="10">
        <f t="shared" si="26"/>
        <v>19</v>
      </c>
    </row>
    <row r="308" spans="1:10" hidden="1" x14ac:dyDescent="0.25">
      <c r="A308">
        <v>0.4</v>
      </c>
      <c r="B308" t="s">
        <v>265</v>
      </c>
      <c r="C308">
        <v>46077</v>
      </c>
      <c r="D308" s="1">
        <v>41381</v>
      </c>
      <c r="E308" s="4">
        <v>10000</v>
      </c>
      <c r="F308" s="8">
        <f t="shared" si="22"/>
        <v>5</v>
      </c>
      <c r="G308" s="8" t="str">
        <f t="shared" si="23"/>
        <v>4841</v>
      </c>
      <c r="H308" s="10" t="str">
        <f t="shared" si="24"/>
        <v>COTTONWOOD DR</v>
      </c>
      <c r="I308" s="8">
        <f t="shared" si="25"/>
        <v>60</v>
      </c>
      <c r="J308" s="10">
        <f t="shared" si="26"/>
        <v>18</v>
      </c>
    </row>
    <row r="309" spans="1:10" hidden="1" x14ac:dyDescent="0.25">
      <c r="A309">
        <v>0.22</v>
      </c>
      <c r="B309" t="s">
        <v>266</v>
      </c>
      <c r="C309">
        <v>46077</v>
      </c>
      <c r="D309" s="1">
        <v>41372</v>
      </c>
      <c r="E309" s="4">
        <v>62000</v>
      </c>
      <c r="F309" s="8">
        <f t="shared" si="22"/>
        <v>5</v>
      </c>
      <c r="G309" s="8" t="str">
        <f t="shared" si="23"/>
        <v>7663</v>
      </c>
      <c r="H309" s="10" t="str">
        <f t="shared" si="24"/>
        <v>CARRIAGE HOUSE WAY</v>
      </c>
      <c r="I309" s="8">
        <f t="shared" si="25"/>
        <v>60</v>
      </c>
      <c r="J309" s="10">
        <f t="shared" si="26"/>
        <v>23</v>
      </c>
    </row>
    <row r="310" spans="1:10" hidden="1" x14ac:dyDescent="0.25">
      <c r="A310">
        <v>0.38</v>
      </c>
      <c r="B310" t="s">
        <v>267</v>
      </c>
      <c r="C310">
        <v>46077</v>
      </c>
      <c r="D310" s="1">
        <v>41382</v>
      </c>
      <c r="E310" s="4">
        <v>0</v>
      </c>
      <c r="F310" s="8">
        <f t="shared" si="22"/>
        <v>5</v>
      </c>
      <c r="G310" s="8" t="str">
        <f t="shared" si="23"/>
        <v>4882</v>
      </c>
      <c r="H310" s="10" t="str">
        <f t="shared" si="24"/>
        <v>AUSTIN TRC</v>
      </c>
      <c r="I310" s="8">
        <f t="shared" si="25"/>
        <v>60</v>
      </c>
      <c r="J310" s="10">
        <f t="shared" si="26"/>
        <v>15</v>
      </c>
    </row>
    <row r="311" spans="1:10" hidden="1" x14ac:dyDescent="0.25">
      <c r="A311">
        <v>0.19800000000000001</v>
      </c>
      <c r="B311" t="s">
        <v>268</v>
      </c>
      <c r="C311">
        <v>46077</v>
      </c>
      <c r="D311" s="1">
        <v>41382</v>
      </c>
      <c r="E311" s="4">
        <v>342000</v>
      </c>
      <c r="F311" s="8">
        <f t="shared" si="22"/>
        <v>5</v>
      </c>
      <c r="G311" s="8" t="str">
        <f t="shared" si="23"/>
        <v>8855</v>
      </c>
      <c r="H311" s="10" t="str">
        <f t="shared" si="24"/>
        <v>STONEWICK WAY</v>
      </c>
      <c r="I311" s="8">
        <f t="shared" si="25"/>
        <v>60</v>
      </c>
      <c r="J311" s="10">
        <f t="shared" si="26"/>
        <v>18</v>
      </c>
    </row>
    <row r="312" spans="1:10" hidden="1" x14ac:dyDescent="0.25">
      <c r="A312">
        <v>0.2</v>
      </c>
      <c r="B312" t="s">
        <v>269</v>
      </c>
      <c r="C312">
        <v>46077</v>
      </c>
      <c r="D312" s="1">
        <v>41380</v>
      </c>
      <c r="E312" s="4">
        <v>178000</v>
      </c>
      <c r="F312" s="8">
        <f t="shared" si="22"/>
        <v>4</v>
      </c>
      <c r="G312" s="8" t="str">
        <f t="shared" si="23"/>
        <v>535</v>
      </c>
      <c r="H312" s="10" t="str">
        <f t="shared" si="24"/>
        <v>EAGLE VIEW CT</v>
      </c>
      <c r="I312" s="8">
        <f t="shared" si="25"/>
        <v>60</v>
      </c>
      <c r="J312" s="10">
        <f t="shared" si="26"/>
        <v>17</v>
      </c>
    </row>
    <row r="313" spans="1:10" hidden="1" x14ac:dyDescent="0.25">
      <c r="A313">
        <v>1.32</v>
      </c>
      <c r="B313" t="s">
        <v>271</v>
      </c>
      <c r="C313">
        <v>46077</v>
      </c>
      <c r="D313" s="1">
        <v>41379</v>
      </c>
      <c r="E313" s="4">
        <v>369000</v>
      </c>
      <c r="F313" s="8">
        <f t="shared" si="22"/>
        <v>6</v>
      </c>
      <c r="G313" s="8" t="str">
        <f t="shared" si="23"/>
        <v>10183</v>
      </c>
      <c r="H313" s="10" t="str">
        <f t="shared" si="24"/>
        <v>FOX TRACE</v>
      </c>
      <c r="I313" s="8">
        <f t="shared" si="25"/>
        <v>60</v>
      </c>
      <c r="J313" s="10">
        <f t="shared" si="26"/>
        <v>15</v>
      </c>
    </row>
    <row r="314" spans="1:10" hidden="1" x14ac:dyDescent="0.25">
      <c r="A314">
        <v>0.18</v>
      </c>
      <c r="B314" t="s">
        <v>272</v>
      </c>
      <c r="C314">
        <v>46077</v>
      </c>
      <c r="D314" s="1">
        <v>41372</v>
      </c>
      <c r="E314" s="4">
        <v>289245</v>
      </c>
      <c r="F314" s="8">
        <f t="shared" si="22"/>
        <v>5</v>
      </c>
      <c r="G314" s="8" t="str">
        <f t="shared" si="23"/>
        <v>7772</v>
      </c>
      <c r="H314" s="10" t="str">
        <f t="shared" si="24"/>
        <v>BLUE JAY WAY</v>
      </c>
      <c r="I314" s="8">
        <f t="shared" si="25"/>
        <v>60</v>
      </c>
      <c r="J314" s="10">
        <f t="shared" si="26"/>
        <v>17</v>
      </c>
    </row>
    <row r="315" spans="1:10" hidden="1" x14ac:dyDescent="0.25">
      <c r="A315">
        <v>0.25</v>
      </c>
      <c r="B315" t="s">
        <v>273</v>
      </c>
      <c r="C315">
        <v>46077</v>
      </c>
      <c r="D315" s="1">
        <v>41366</v>
      </c>
      <c r="E315" s="4">
        <v>281000</v>
      </c>
      <c r="F315" s="8">
        <f t="shared" si="22"/>
        <v>5</v>
      </c>
      <c r="G315" s="8" t="str">
        <f t="shared" si="23"/>
        <v>7806</v>
      </c>
      <c r="H315" s="10" t="str">
        <f t="shared" si="24"/>
        <v>HEDGEHOP DR</v>
      </c>
      <c r="I315" s="8">
        <f t="shared" si="25"/>
        <v>60</v>
      </c>
      <c r="J315" s="10">
        <f t="shared" si="26"/>
        <v>16</v>
      </c>
    </row>
    <row r="316" spans="1:10" x14ac:dyDescent="0.25">
      <c r="A316">
        <v>0.18</v>
      </c>
      <c r="B316" t="s">
        <v>1117</v>
      </c>
      <c r="C316">
        <v>46077</v>
      </c>
      <c r="D316" s="1">
        <v>41379</v>
      </c>
      <c r="E316" s="4">
        <v>428000</v>
      </c>
      <c r="F316" s="8">
        <f t="shared" si="22"/>
        <v>5</v>
      </c>
      <c r="G316" s="8" t="str">
        <f t="shared" si="23"/>
        <v>6260</v>
      </c>
      <c r="H316" s="10" t="str">
        <f t="shared" si="24"/>
        <v>STANHOPE PLACE</v>
      </c>
      <c r="I316" s="8">
        <f t="shared" si="25"/>
        <v>59</v>
      </c>
      <c r="J316" s="10">
        <f t="shared" si="26"/>
        <v>19</v>
      </c>
    </row>
    <row r="317" spans="1:10" hidden="1" x14ac:dyDescent="0.25">
      <c r="A317">
        <v>0</v>
      </c>
      <c r="B317" t="s">
        <v>275</v>
      </c>
      <c r="C317">
        <v>46077</v>
      </c>
      <c r="D317" s="1">
        <v>41386</v>
      </c>
      <c r="E317" s="4">
        <v>260000</v>
      </c>
      <c r="F317" s="8">
        <f t="shared" si="22"/>
        <v>4</v>
      </c>
      <c r="G317" s="8" t="str">
        <f t="shared" si="23"/>
        <v>228</v>
      </c>
      <c r="H317" s="10" t="str">
        <f t="shared" si="24"/>
        <v>MANCHESTER DR</v>
      </c>
      <c r="I317" s="8">
        <f t="shared" si="25"/>
        <v>60</v>
      </c>
      <c r="J317" s="10">
        <f t="shared" si="26"/>
        <v>17</v>
      </c>
    </row>
    <row r="318" spans="1:10" hidden="1" x14ac:dyDescent="0.25">
      <c r="A318">
        <v>0.10299999999999999</v>
      </c>
      <c r="B318" t="s">
        <v>276</v>
      </c>
      <c r="C318">
        <v>46077</v>
      </c>
      <c r="D318" s="1">
        <v>41389</v>
      </c>
      <c r="E318" s="4">
        <v>193600</v>
      </c>
      <c r="F318" s="8">
        <f t="shared" si="22"/>
        <v>4</v>
      </c>
      <c r="G318" s="8" t="str">
        <f t="shared" si="23"/>
        <v>675</v>
      </c>
      <c r="H318" s="10" t="str">
        <f t="shared" si="24"/>
        <v>ACADEMY DR</v>
      </c>
      <c r="I318" s="8">
        <f t="shared" si="25"/>
        <v>60</v>
      </c>
      <c r="J318" s="10">
        <f t="shared" si="26"/>
        <v>14</v>
      </c>
    </row>
    <row r="319" spans="1:10" hidden="1" x14ac:dyDescent="0.25">
      <c r="A319">
        <v>0.39</v>
      </c>
      <c r="B319" t="s">
        <v>277</v>
      </c>
      <c r="C319">
        <v>46077</v>
      </c>
      <c r="D319" s="1">
        <v>41375</v>
      </c>
      <c r="E319" s="4">
        <v>299000</v>
      </c>
      <c r="F319" s="8">
        <f t="shared" si="22"/>
        <v>5</v>
      </c>
      <c r="G319" s="8" t="str">
        <f t="shared" si="23"/>
        <v>9102</v>
      </c>
      <c r="H319" s="10" t="str">
        <f t="shared" si="24"/>
        <v>IRIS LANE</v>
      </c>
      <c r="I319" s="8">
        <f t="shared" si="25"/>
        <v>60</v>
      </c>
      <c r="J319" s="10">
        <f t="shared" si="26"/>
        <v>14</v>
      </c>
    </row>
    <row r="320" spans="1:10" hidden="1" x14ac:dyDescent="0.25">
      <c r="A320">
        <v>0.51100000000000001</v>
      </c>
      <c r="B320" t="s">
        <v>278</v>
      </c>
      <c r="C320">
        <v>46077</v>
      </c>
      <c r="D320" s="1">
        <v>41382</v>
      </c>
      <c r="E320" s="4">
        <v>436000</v>
      </c>
      <c r="F320" s="8">
        <f t="shared" si="22"/>
        <v>5</v>
      </c>
      <c r="G320" s="8" t="str">
        <f t="shared" si="23"/>
        <v>1070</v>
      </c>
      <c r="H320" s="10" t="str">
        <f t="shared" si="24"/>
        <v>PARK PL</v>
      </c>
      <c r="I320" s="8">
        <f t="shared" si="25"/>
        <v>60</v>
      </c>
      <c r="J320" s="10">
        <f t="shared" si="26"/>
        <v>12</v>
      </c>
    </row>
    <row r="321" spans="1:10" hidden="1" x14ac:dyDescent="0.25">
      <c r="A321">
        <v>0.33900000000000002</v>
      </c>
      <c r="B321" t="s">
        <v>279</v>
      </c>
      <c r="C321">
        <v>46077</v>
      </c>
      <c r="D321" s="1">
        <v>41390</v>
      </c>
      <c r="E321" s="4">
        <v>319900</v>
      </c>
      <c r="F321" s="8">
        <f t="shared" si="22"/>
        <v>5</v>
      </c>
      <c r="G321" s="8" t="str">
        <f t="shared" si="23"/>
        <v>4685</v>
      </c>
      <c r="H321" s="10" t="str">
        <f t="shared" si="24"/>
        <v>PEBBLEPOINTE PASS</v>
      </c>
      <c r="I321" s="8">
        <f t="shared" si="25"/>
        <v>60</v>
      </c>
      <c r="J321" s="10">
        <f t="shared" si="26"/>
        <v>22</v>
      </c>
    </row>
    <row r="322" spans="1:10" hidden="1" x14ac:dyDescent="0.25">
      <c r="A322">
        <v>0.38</v>
      </c>
      <c r="B322" t="s">
        <v>256</v>
      </c>
      <c r="C322">
        <v>46077</v>
      </c>
      <c r="D322" s="1">
        <v>41373</v>
      </c>
      <c r="E322" s="4">
        <v>735000</v>
      </c>
      <c r="F322" s="8">
        <f t="shared" si="22"/>
        <v>5</v>
      </c>
      <c r="G322" s="8" t="str">
        <f t="shared" si="23"/>
        <v>3231</v>
      </c>
      <c r="H322" s="10" t="str">
        <f t="shared" si="24"/>
        <v>WILLOW BEND TRAIL</v>
      </c>
      <c r="I322" s="8">
        <f t="shared" si="25"/>
        <v>60</v>
      </c>
      <c r="J322" s="10">
        <f t="shared" si="26"/>
        <v>22</v>
      </c>
    </row>
    <row r="323" spans="1:10" hidden="1" x14ac:dyDescent="0.25">
      <c r="A323">
        <v>0.42</v>
      </c>
      <c r="B323" t="s">
        <v>274</v>
      </c>
      <c r="C323">
        <v>46077</v>
      </c>
      <c r="D323" s="1">
        <v>41379</v>
      </c>
      <c r="E323" s="4">
        <v>350000</v>
      </c>
      <c r="F323" s="8">
        <f t="shared" ref="F323:F386" si="27">FIND(" ",B323,1)</f>
        <v>5</v>
      </c>
      <c r="G323" s="8" t="str">
        <f t="shared" ref="G323:G386" si="28">LEFT(B323,F323-1)</f>
        <v>1300</v>
      </c>
      <c r="H323" s="10" t="str">
        <f t="shared" ref="H323:H386" si="29">MID(B323,F323+1,J323-F323)</f>
        <v>WOOD VALLEY CT</v>
      </c>
      <c r="I323" s="8">
        <f t="shared" ref="I323:I386" si="30">LEN(B323)</f>
        <v>60</v>
      </c>
      <c r="J323" s="10">
        <f t="shared" ref="J323:J386" si="31">IF(ISERROR(FIND("  ",B323,1))=FALSE,FIND("  ",B323,1)-1,LEN(B323))</f>
        <v>19</v>
      </c>
    </row>
    <row r="324" spans="1:10" hidden="1" x14ac:dyDescent="0.25">
      <c r="A324">
        <v>0</v>
      </c>
      <c r="B324" t="s">
        <v>280</v>
      </c>
      <c r="C324">
        <v>46077</v>
      </c>
      <c r="D324" s="1">
        <v>41393</v>
      </c>
      <c r="E324" s="4">
        <v>200000</v>
      </c>
      <c r="F324" s="8">
        <f t="shared" si="27"/>
        <v>4</v>
      </c>
      <c r="G324" s="8" t="str">
        <f t="shared" si="28"/>
        <v>240</v>
      </c>
      <c r="H324" s="10" t="str">
        <f t="shared" si="29"/>
        <v>MANCHESTER DR</v>
      </c>
      <c r="I324" s="8">
        <f t="shared" si="30"/>
        <v>60</v>
      </c>
      <c r="J324" s="10">
        <f t="shared" si="31"/>
        <v>17</v>
      </c>
    </row>
    <row r="325" spans="1:10" hidden="1" x14ac:dyDescent="0.25">
      <c r="A325">
        <v>2.2599999999999998</v>
      </c>
      <c r="B325" t="s">
        <v>281</v>
      </c>
      <c r="C325">
        <v>46077</v>
      </c>
      <c r="D325" s="1">
        <v>41383</v>
      </c>
      <c r="E325" s="4">
        <v>500000</v>
      </c>
      <c r="F325" s="8">
        <f t="shared" si="27"/>
        <v>5</v>
      </c>
      <c r="G325" s="8" t="str">
        <f t="shared" si="28"/>
        <v>9916</v>
      </c>
      <c r="H325" s="10" t="str">
        <f t="shared" si="29"/>
        <v>HUNT CLUB RD</v>
      </c>
      <c r="I325" s="8">
        <f t="shared" si="30"/>
        <v>60</v>
      </c>
      <c r="J325" s="10">
        <f t="shared" si="31"/>
        <v>17</v>
      </c>
    </row>
    <row r="326" spans="1:10" hidden="1" x14ac:dyDescent="0.25">
      <c r="A326">
        <v>0.7</v>
      </c>
      <c r="B326" t="s">
        <v>282</v>
      </c>
      <c r="C326">
        <v>46077</v>
      </c>
      <c r="D326" s="1">
        <v>41374</v>
      </c>
      <c r="E326" s="4">
        <v>185000</v>
      </c>
      <c r="F326" s="8">
        <f t="shared" si="27"/>
        <v>5</v>
      </c>
      <c r="G326" s="8" t="str">
        <f t="shared" si="28"/>
        <v>7601</v>
      </c>
      <c r="H326" s="10" t="str">
        <f t="shared" si="29"/>
        <v>BLACKSTONE COURT</v>
      </c>
      <c r="I326" s="8">
        <f t="shared" si="30"/>
        <v>60</v>
      </c>
      <c r="J326" s="10">
        <f t="shared" si="31"/>
        <v>21</v>
      </c>
    </row>
    <row r="327" spans="1:10" hidden="1" x14ac:dyDescent="0.25">
      <c r="A327">
        <v>0.32</v>
      </c>
      <c r="B327" t="s">
        <v>283</v>
      </c>
      <c r="C327">
        <v>46077</v>
      </c>
      <c r="D327" s="1">
        <v>41394</v>
      </c>
      <c r="E327" s="4">
        <v>135000</v>
      </c>
      <c r="F327" s="8">
        <f t="shared" si="27"/>
        <v>6</v>
      </c>
      <c r="G327" s="8" t="str">
        <f t="shared" si="28"/>
        <v>11546</v>
      </c>
      <c r="H327" s="10" t="str">
        <f t="shared" si="29"/>
        <v>WEEPING WILLOW DR</v>
      </c>
      <c r="I327" s="8">
        <f t="shared" si="30"/>
        <v>60</v>
      </c>
      <c r="J327" s="10">
        <f t="shared" si="31"/>
        <v>23</v>
      </c>
    </row>
    <row r="328" spans="1:10" hidden="1" x14ac:dyDescent="0.25">
      <c r="A328">
        <v>0.36799999999999999</v>
      </c>
      <c r="B328" t="s">
        <v>284</v>
      </c>
      <c r="C328">
        <v>46077</v>
      </c>
      <c r="D328" s="1">
        <v>41393</v>
      </c>
      <c r="E328" s="4">
        <v>119500</v>
      </c>
      <c r="F328" s="8">
        <f t="shared" si="27"/>
        <v>4</v>
      </c>
      <c r="G328" s="8" t="str">
        <f t="shared" si="28"/>
        <v>641</v>
      </c>
      <c r="H328" s="10" t="str">
        <f t="shared" si="29"/>
        <v>LAKE VIEW DR</v>
      </c>
      <c r="I328" s="8">
        <f t="shared" si="30"/>
        <v>60</v>
      </c>
      <c r="J328" s="10">
        <f t="shared" si="31"/>
        <v>16</v>
      </c>
    </row>
    <row r="329" spans="1:10" hidden="1" x14ac:dyDescent="0.25">
      <c r="A329">
        <v>0.88</v>
      </c>
      <c r="B329" t="s">
        <v>285</v>
      </c>
      <c r="C329">
        <v>46077</v>
      </c>
      <c r="D329" s="1">
        <v>41379</v>
      </c>
      <c r="E329" s="4">
        <v>640000</v>
      </c>
      <c r="F329" s="8">
        <f t="shared" si="27"/>
        <v>5</v>
      </c>
      <c r="G329" s="8" t="str">
        <f t="shared" si="28"/>
        <v>9302</v>
      </c>
      <c r="H329" s="10" t="str">
        <f t="shared" si="29"/>
        <v>IRISHMANS RUN LN</v>
      </c>
      <c r="I329" s="8">
        <f t="shared" si="30"/>
        <v>60</v>
      </c>
      <c r="J329" s="10">
        <f t="shared" si="31"/>
        <v>21</v>
      </c>
    </row>
    <row r="330" spans="1:10" hidden="1" x14ac:dyDescent="0.25">
      <c r="A330">
        <v>0.27</v>
      </c>
      <c r="B330" t="s">
        <v>287</v>
      </c>
      <c r="C330">
        <v>46077</v>
      </c>
      <c r="D330" s="1">
        <v>41389</v>
      </c>
      <c r="E330" s="4">
        <v>277075</v>
      </c>
      <c r="F330" s="8">
        <f t="shared" si="27"/>
        <v>5</v>
      </c>
      <c r="G330" s="8" t="str">
        <f t="shared" si="28"/>
        <v>7736</v>
      </c>
      <c r="H330" s="10" t="str">
        <f t="shared" si="29"/>
        <v>EAGLE POINT CIRCLE</v>
      </c>
      <c r="I330" s="8">
        <f t="shared" si="30"/>
        <v>60</v>
      </c>
      <c r="J330" s="10">
        <f t="shared" si="31"/>
        <v>23</v>
      </c>
    </row>
    <row r="331" spans="1:10" hidden="1" x14ac:dyDescent="0.25">
      <c r="A331">
        <v>0.2</v>
      </c>
      <c r="B331" t="s">
        <v>288</v>
      </c>
      <c r="C331">
        <v>46077</v>
      </c>
      <c r="D331" s="1">
        <v>41393</v>
      </c>
      <c r="E331" s="4">
        <v>207659</v>
      </c>
      <c r="F331" s="8">
        <f t="shared" si="27"/>
        <v>5</v>
      </c>
      <c r="G331" s="8" t="str">
        <f t="shared" si="28"/>
        <v>7734</v>
      </c>
      <c r="H331" s="10" t="str">
        <f t="shared" si="29"/>
        <v>IMPERIAL EAGLE DRIVE</v>
      </c>
      <c r="I331" s="8">
        <f t="shared" si="30"/>
        <v>60</v>
      </c>
      <c r="J331" s="10">
        <f t="shared" si="31"/>
        <v>25</v>
      </c>
    </row>
    <row r="332" spans="1:10" hidden="1" x14ac:dyDescent="0.25">
      <c r="A332">
        <v>0.17399999999999999</v>
      </c>
      <c r="B332" t="s">
        <v>289</v>
      </c>
      <c r="C332">
        <v>46077</v>
      </c>
      <c r="D332" s="1">
        <v>41362</v>
      </c>
      <c r="E332" s="4">
        <v>399000.01</v>
      </c>
      <c r="F332" s="8">
        <f t="shared" si="27"/>
        <v>4</v>
      </c>
      <c r="G332" s="8" t="str">
        <f t="shared" si="28"/>
        <v>520</v>
      </c>
      <c r="H332" s="10" t="str">
        <f t="shared" si="29"/>
        <v>W SYCAMORE ST</v>
      </c>
      <c r="I332" s="8">
        <f t="shared" si="30"/>
        <v>60</v>
      </c>
      <c r="J332" s="10">
        <f t="shared" si="31"/>
        <v>17</v>
      </c>
    </row>
    <row r="333" spans="1:10" x14ac:dyDescent="0.25">
      <c r="A333">
        <v>0.23</v>
      </c>
      <c r="B333" t="s">
        <v>1073</v>
      </c>
      <c r="C333">
        <v>46077</v>
      </c>
      <c r="D333" s="1">
        <v>41368</v>
      </c>
      <c r="E333" s="4">
        <v>360000</v>
      </c>
      <c r="F333" s="8">
        <f t="shared" si="27"/>
        <v>5</v>
      </c>
      <c r="G333" s="8" t="str">
        <f t="shared" si="28"/>
        <v>6522</v>
      </c>
      <c r="H333" s="10" t="str">
        <f t="shared" si="29"/>
        <v>BROAD ST N</v>
      </c>
      <c r="I333" s="8">
        <f t="shared" si="30"/>
        <v>55</v>
      </c>
      <c r="J333" s="10">
        <f t="shared" si="31"/>
        <v>15</v>
      </c>
    </row>
    <row r="334" spans="1:10" hidden="1" x14ac:dyDescent="0.25">
      <c r="A334">
        <v>0.19</v>
      </c>
      <c r="B334" t="s">
        <v>290</v>
      </c>
      <c r="C334">
        <v>46077</v>
      </c>
      <c r="D334" s="1">
        <v>41386</v>
      </c>
      <c r="E334" s="4">
        <v>201000</v>
      </c>
      <c r="F334" s="8">
        <f t="shared" si="27"/>
        <v>5</v>
      </c>
      <c r="G334" s="8" t="str">
        <f t="shared" si="28"/>
        <v>6124</v>
      </c>
      <c r="H334" s="10" t="str">
        <f t="shared" si="29"/>
        <v>EAGLES NEST BLVD</v>
      </c>
      <c r="I334" s="8">
        <f t="shared" si="30"/>
        <v>60</v>
      </c>
      <c r="J334" s="10">
        <f t="shared" si="31"/>
        <v>21</v>
      </c>
    </row>
    <row r="335" spans="1:10" hidden="1" x14ac:dyDescent="0.25">
      <c r="A335">
        <v>0.27</v>
      </c>
      <c r="B335" t="s">
        <v>291</v>
      </c>
      <c r="C335">
        <v>46077</v>
      </c>
      <c r="D335" s="1">
        <v>41394</v>
      </c>
      <c r="E335" s="4">
        <v>270000</v>
      </c>
      <c r="F335" s="8">
        <f t="shared" si="27"/>
        <v>6</v>
      </c>
      <c r="G335" s="8" t="str">
        <f t="shared" si="28"/>
        <v>11630</v>
      </c>
      <c r="H335" s="10" t="str">
        <f t="shared" si="29"/>
        <v>WEEPING WILLOW CT</v>
      </c>
      <c r="I335" s="8">
        <f t="shared" si="30"/>
        <v>60</v>
      </c>
      <c r="J335" s="10">
        <f t="shared" si="31"/>
        <v>23</v>
      </c>
    </row>
    <row r="336" spans="1:10" hidden="1" x14ac:dyDescent="0.25">
      <c r="A336">
        <v>3.11</v>
      </c>
      <c r="B336" t="s">
        <v>292</v>
      </c>
      <c r="C336">
        <v>46077</v>
      </c>
      <c r="D336" s="1">
        <v>41383</v>
      </c>
      <c r="E336" s="4">
        <v>312500</v>
      </c>
      <c r="F336" s="8">
        <f t="shared" si="27"/>
        <v>6</v>
      </c>
      <c r="G336" s="8" t="str">
        <f t="shared" si="28"/>
        <v>11625</v>
      </c>
      <c r="H336" s="10" t="str">
        <f t="shared" si="29"/>
        <v>WILLOW SPRINGS DRIVE</v>
      </c>
      <c r="I336" s="8">
        <f t="shared" si="30"/>
        <v>60</v>
      </c>
      <c r="J336" s="10">
        <f t="shared" si="31"/>
        <v>26</v>
      </c>
    </row>
    <row r="337" spans="1:10" hidden="1" x14ac:dyDescent="0.25">
      <c r="A337">
        <v>0.43</v>
      </c>
      <c r="B337" t="s">
        <v>293</v>
      </c>
      <c r="C337">
        <v>46077</v>
      </c>
      <c r="D337" s="1">
        <v>41390</v>
      </c>
      <c r="E337" s="4">
        <v>297000</v>
      </c>
      <c r="F337" s="8">
        <f t="shared" si="27"/>
        <v>5</v>
      </c>
      <c r="G337" s="8" t="str">
        <f t="shared" si="28"/>
        <v>4381</v>
      </c>
      <c r="H337" s="10" t="str">
        <f t="shared" si="29"/>
        <v>WEATHER STONE CROSSING</v>
      </c>
      <c r="I337" s="8">
        <f t="shared" si="30"/>
        <v>60</v>
      </c>
      <c r="J337" s="10">
        <f t="shared" si="31"/>
        <v>27</v>
      </c>
    </row>
    <row r="338" spans="1:10" hidden="1" x14ac:dyDescent="0.25">
      <c r="A338">
        <v>0.25</v>
      </c>
      <c r="B338" t="s">
        <v>294</v>
      </c>
      <c r="C338">
        <v>46077</v>
      </c>
      <c r="D338" s="1">
        <v>41389</v>
      </c>
      <c r="E338" s="4">
        <v>300000</v>
      </c>
      <c r="F338" s="8">
        <f t="shared" si="27"/>
        <v>5</v>
      </c>
      <c r="G338" s="8" t="str">
        <f t="shared" si="28"/>
        <v>6107</v>
      </c>
      <c r="H338" s="10" t="str">
        <f t="shared" si="29"/>
        <v>Golden Eagle Dr</v>
      </c>
      <c r="I338" s="8">
        <f t="shared" si="30"/>
        <v>60</v>
      </c>
      <c r="J338" s="10">
        <f t="shared" si="31"/>
        <v>20</v>
      </c>
    </row>
    <row r="339" spans="1:10" hidden="1" x14ac:dyDescent="0.25">
      <c r="A339">
        <v>0.21</v>
      </c>
      <c r="B339" t="s">
        <v>295</v>
      </c>
      <c r="C339">
        <v>46077</v>
      </c>
      <c r="D339" s="1">
        <v>41375</v>
      </c>
      <c r="E339" s="4">
        <v>329500</v>
      </c>
      <c r="F339" s="8">
        <f t="shared" si="27"/>
        <v>5</v>
      </c>
      <c r="G339" s="8" t="str">
        <f t="shared" si="28"/>
        <v>6721</v>
      </c>
      <c r="H339" s="10" t="str">
        <f t="shared" si="29"/>
        <v>REGENTS PARK DR</v>
      </c>
      <c r="I339" s="8">
        <f t="shared" si="30"/>
        <v>60</v>
      </c>
      <c r="J339" s="10">
        <f t="shared" si="31"/>
        <v>20</v>
      </c>
    </row>
    <row r="340" spans="1:10" hidden="1" x14ac:dyDescent="0.25">
      <c r="A340">
        <v>0.40899999999999997</v>
      </c>
      <c r="B340" t="s">
        <v>296</v>
      </c>
      <c r="C340">
        <v>46077</v>
      </c>
      <c r="D340" s="1">
        <v>41393</v>
      </c>
      <c r="E340" s="4">
        <v>259900</v>
      </c>
      <c r="F340" s="8">
        <f t="shared" si="27"/>
        <v>5</v>
      </c>
      <c r="G340" s="8" t="str">
        <f t="shared" si="28"/>
        <v>1674</v>
      </c>
      <c r="H340" s="10" t="str">
        <f t="shared" si="29"/>
        <v>CATALINA WAY</v>
      </c>
      <c r="I340" s="8">
        <f t="shared" si="30"/>
        <v>60</v>
      </c>
      <c r="J340" s="10">
        <f t="shared" si="31"/>
        <v>17</v>
      </c>
    </row>
    <row r="341" spans="1:10" hidden="1" x14ac:dyDescent="0.25">
      <c r="A341">
        <v>0.36</v>
      </c>
      <c r="B341" t="s">
        <v>297</v>
      </c>
      <c r="C341">
        <v>46077</v>
      </c>
      <c r="D341" s="1">
        <v>41389</v>
      </c>
      <c r="E341" s="4">
        <v>320000</v>
      </c>
      <c r="F341" s="8">
        <f t="shared" si="27"/>
        <v>3</v>
      </c>
      <c r="G341" s="8" t="str">
        <f t="shared" si="28"/>
        <v>40</v>
      </c>
      <c r="H341" s="10" t="str">
        <f t="shared" si="29"/>
        <v>WILLIAMSBURG CT</v>
      </c>
      <c r="I341" s="8">
        <f t="shared" si="30"/>
        <v>60</v>
      </c>
      <c r="J341" s="10">
        <f t="shared" si="31"/>
        <v>18</v>
      </c>
    </row>
    <row r="342" spans="1:10" hidden="1" x14ac:dyDescent="0.25">
      <c r="A342">
        <v>0.63900000000000001</v>
      </c>
      <c r="B342" t="s">
        <v>298</v>
      </c>
      <c r="C342">
        <v>46077</v>
      </c>
      <c r="D342" s="1">
        <v>41395</v>
      </c>
      <c r="E342" s="4">
        <v>380000</v>
      </c>
      <c r="F342" s="8">
        <f t="shared" si="27"/>
        <v>6</v>
      </c>
      <c r="G342" s="8" t="str">
        <f t="shared" si="28"/>
        <v>11460</v>
      </c>
      <c r="H342" s="10" t="str">
        <f t="shared" si="29"/>
        <v>VALLEY MEADOW DR</v>
      </c>
      <c r="I342" s="8">
        <f t="shared" si="30"/>
        <v>60</v>
      </c>
      <c r="J342" s="10">
        <f t="shared" si="31"/>
        <v>22</v>
      </c>
    </row>
    <row r="343" spans="1:10" hidden="1" x14ac:dyDescent="0.25">
      <c r="A343">
        <v>0.36</v>
      </c>
      <c r="B343" t="s">
        <v>299</v>
      </c>
      <c r="C343">
        <v>46077</v>
      </c>
      <c r="D343" s="1">
        <v>41387</v>
      </c>
      <c r="E343" s="4">
        <v>436466</v>
      </c>
      <c r="F343" s="8">
        <f t="shared" si="27"/>
        <v>5</v>
      </c>
      <c r="G343" s="8" t="str">
        <f t="shared" si="28"/>
        <v>3251</v>
      </c>
      <c r="H343" s="10" t="str">
        <f t="shared" si="29"/>
        <v>WILDLIFE TRAIL</v>
      </c>
      <c r="I343" s="8">
        <f t="shared" si="30"/>
        <v>60</v>
      </c>
      <c r="J343" s="10">
        <f t="shared" si="31"/>
        <v>19</v>
      </c>
    </row>
    <row r="344" spans="1:10" hidden="1" x14ac:dyDescent="0.25">
      <c r="A344">
        <v>0.4</v>
      </c>
      <c r="B344" t="s">
        <v>300</v>
      </c>
      <c r="C344">
        <v>46077</v>
      </c>
      <c r="D344" s="1">
        <v>41401</v>
      </c>
      <c r="E344" s="4">
        <v>505730</v>
      </c>
      <c r="F344" s="8">
        <f t="shared" si="27"/>
        <v>5</v>
      </c>
      <c r="G344" s="8" t="str">
        <f t="shared" si="28"/>
        <v>8875</v>
      </c>
      <c r="H344" s="10" t="str">
        <f t="shared" si="29"/>
        <v>SUGAR CAY COURT</v>
      </c>
      <c r="I344" s="8">
        <f t="shared" si="30"/>
        <v>60</v>
      </c>
      <c r="J344" s="10">
        <f t="shared" si="31"/>
        <v>20</v>
      </c>
    </row>
    <row r="345" spans="1:10" hidden="1" x14ac:dyDescent="0.25">
      <c r="A345">
        <v>0.19</v>
      </c>
      <c r="B345" t="s">
        <v>301</v>
      </c>
      <c r="C345">
        <v>46077</v>
      </c>
      <c r="D345" s="1">
        <v>41387</v>
      </c>
      <c r="E345" s="4">
        <v>274000</v>
      </c>
      <c r="F345" s="8">
        <f t="shared" si="27"/>
        <v>5</v>
      </c>
      <c r="G345" s="8" t="str">
        <f t="shared" si="28"/>
        <v>6053</v>
      </c>
      <c r="H345" s="10" t="str">
        <f t="shared" si="29"/>
        <v>CHESTNUT EAGLE DR</v>
      </c>
      <c r="I345" s="8">
        <f t="shared" si="30"/>
        <v>60</v>
      </c>
      <c r="J345" s="10">
        <f t="shared" si="31"/>
        <v>22</v>
      </c>
    </row>
    <row r="346" spans="1:10" hidden="1" x14ac:dyDescent="0.25">
      <c r="A346">
        <v>0.23</v>
      </c>
      <c r="B346" t="s">
        <v>302</v>
      </c>
      <c r="C346">
        <v>46077</v>
      </c>
      <c r="D346" s="1">
        <v>41384</v>
      </c>
      <c r="E346" s="4">
        <v>55700</v>
      </c>
      <c r="F346" s="8">
        <f t="shared" si="27"/>
        <v>5</v>
      </c>
      <c r="G346" s="8" t="str">
        <f t="shared" si="28"/>
        <v>6758</v>
      </c>
      <c r="H346" s="10" t="str">
        <f t="shared" si="29"/>
        <v>Chapel Crossing</v>
      </c>
      <c r="I346" s="8">
        <f t="shared" si="30"/>
        <v>60</v>
      </c>
      <c r="J346" s="10">
        <f t="shared" si="31"/>
        <v>20</v>
      </c>
    </row>
    <row r="347" spans="1:10" hidden="1" x14ac:dyDescent="0.25">
      <c r="A347">
        <v>0.46</v>
      </c>
      <c r="B347" t="s">
        <v>303</v>
      </c>
      <c r="C347">
        <v>46077</v>
      </c>
      <c r="D347" s="1">
        <v>41393</v>
      </c>
      <c r="E347" s="4">
        <v>365000</v>
      </c>
      <c r="F347" s="8">
        <f t="shared" si="27"/>
        <v>5</v>
      </c>
      <c r="G347" s="8" t="str">
        <f t="shared" si="28"/>
        <v>6530</v>
      </c>
      <c r="H347" s="10" t="str">
        <f t="shared" si="29"/>
        <v>BRIARWOOD PL</v>
      </c>
      <c r="I347" s="8">
        <f t="shared" si="30"/>
        <v>60</v>
      </c>
      <c r="J347" s="10">
        <f t="shared" si="31"/>
        <v>17</v>
      </c>
    </row>
    <row r="348" spans="1:10" hidden="1" x14ac:dyDescent="0.25">
      <c r="A348">
        <v>0.47</v>
      </c>
      <c r="B348" t="s">
        <v>231</v>
      </c>
      <c r="C348">
        <v>46077</v>
      </c>
      <c r="D348" s="1">
        <v>41400</v>
      </c>
      <c r="E348" s="4">
        <v>117505</v>
      </c>
      <c r="F348" s="8">
        <f t="shared" si="27"/>
        <v>6</v>
      </c>
      <c r="G348" s="8" t="str">
        <f t="shared" si="28"/>
        <v>11561</v>
      </c>
      <c r="H348" s="10" t="str">
        <f t="shared" si="29"/>
        <v>BENT TREE CT</v>
      </c>
      <c r="I348" s="8">
        <f t="shared" si="30"/>
        <v>60</v>
      </c>
      <c r="J348" s="10">
        <f t="shared" si="31"/>
        <v>18</v>
      </c>
    </row>
    <row r="349" spans="1:10" hidden="1" x14ac:dyDescent="0.25">
      <c r="A349">
        <v>0.51</v>
      </c>
      <c r="B349" t="s">
        <v>304</v>
      </c>
      <c r="C349">
        <v>46077</v>
      </c>
      <c r="D349" s="1">
        <v>41400</v>
      </c>
      <c r="E349" s="4">
        <v>90976</v>
      </c>
      <c r="F349" s="8">
        <f t="shared" si="27"/>
        <v>6</v>
      </c>
      <c r="G349" s="8" t="str">
        <f t="shared" si="28"/>
        <v>11514</v>
      </c>
      <c r="H349" s="10" t="str">
        <f t="shared" si="29"/>
        <v>WILLOW BEND DRIVE</v>
      </c>
      <c r="I349" s="8">
        <f t="shared" si="30"/>
        <v>60</v>
      </c>
      <c r="J349" s="10">
        <f t="shared" si="31"/>
        <v>23</v>
      </c>
    </row>
    <row r="350" spans="1:10" hidden="1" x14ac:dyDescent="0.25">
      <c r="A350">
        <v>0.49</v>
      </c>
      <c r="B350" t="s">
        <v>305</v>
      </c>
      <c r="C350">
        <v>46077</v>
      </c>
      <c r="D350" s="1">
        <v>41400</v>
      </c>
      <c r="E350" s="4">
        <v>94726</v>
      </c>
      <c r="F350" s="8">
        <f t="shared" si="27"/>
        <v>5</v>
      </c>
      <c r="G350" s="8" t="str">
        <f t="shared" si="28"/>
        <v>3228</v>
      </c>
      <c r="H350" s="10" t="str">
        <f t="shared" si="29"/>
        <v>WILDLIFE TRAIL</v>
      </c>
      <c r="I350" s="8">
        <f t="shared" si="30"/>
        <v>60</v>
      </c>
      <c r="J350" s="10">
        <f t="shared" si="31"/>
        <v>19</v>
      </c>
    </row>
    <row r="351" spans="1:10" hidden="1" x14ac:dyDescent="0.25">
      <c r="A351">
        <v>0.15</v>
      </c>
      <c r="B351" t="s">
        <v>47</v>
      </c>
      <c r="C351">
        <v>46077</v>
      </c>
      <c r="D351" s="1">
        <v>41299</v>
      </c>
      <c r="E351" s="4">
        <v>177600</v>
      </c>
      <c r="F351" s="8">
        <f t="shared" si="27"/>
        <v>5</v>
      </c>
      <c r="G351" s="8" t="str">
        <f t="shared" si="28"/>
        <v>7779</v>
      </c>
      <c r="H351" s="10" t="str">
        <f t="shared" si="29"/>
        <v>BLUE JAY WAY</v>
      </c>
      <c r="I351" s="8">
        <f t="shared" si="30"/>
        <v>60</v>
      </c>
      <c r="J351" s="10">
        <f t="shared" si="31"/>
        <v>17</v>
      </c>
    </row>
    <row r="352" spans="1:10" hidden="1" x14ac:dyDescent="0.25">
      <c r="A352">
        <v>0.2</v>
      </c>
      <c r="B352" t="s">
        <v>306</v>
      </c>
      <c r="C352">
        <v>46077</v>
      </c>
      <c r="D352" s="1">
        <v>41402</v>
      </c>
      <c r="E352" s="4">
        <v>292005</v>
      </c>
      <c r="F352" s="8">
        <f t="shared" si="27"/>
        <v>5</v>
      </c>
      <c r="G352" s="8" t="str">
        <f t="shared" si="28"/>
        <v>7732</v>
      </c>
      <c r="H352" s="10" t="str">
        <f t="shared" si="29"/>
        <v>IMPERIAL EAGLE DRIVE</v>
      </c>
      <c r="I352" s="8">
        <f t="shared" si="30"/>
        <v>60</v>
      </c>
      <c r="J352" s="10">
        <f t="shared" si="31"/>
        <v>25</v>
      </c>
    </row>
    <row r="353" spans="1:10" hidden="1" x14ac:dyDescent="0.25">
      <c r="A353">
        <v>0.22800000000000001</v>
      </c>
      <c r="B353" t="s">
        <v>307</v>
      </c>
      <c r="C353">
        <v>46077</v>
      </c>
      <c r="D353" s="1">
        <v>41353</v>
      </c>
      <c r="E353" s="4">
        <v>305000</v>
      </c>
      <c r="F353" s="8">
        <f t="shared" si="27"/>
        <v>5</v>
      </c>
      <c r="G353" s="8" t="str">
        <f t="shared" si="28"/>
        <v>8803</v>
      </c>
      <c r="H353" s="10" t="str">
        <f t="shared" si="29"/>
        <v>W COBBLESTONE DR</v>
      </c>
      <c r="I353" s="8">
        <f t="shared" si="30"/>
        <v>60</v>
      </c>
      <c r="J353" s="10">
        <f t="shared" si="31"/>
        <v>21</v>
      </c>
    </row>
    <row r="354" spans="1:10" hidden="1" x14ac:dyDescent="0.25">
      <c r="A354">
        <v>3.4000000000000002E-2</v>
      </c>
      <c r="B354" t="s">
        <v>54</v>
      </c>
      <c r="C354">
        <v>46077</v>
      </c>
      <c r="D354" s="1">
        <v>41390</v>
      </c>
      <c r="E354" s="4">
        <v>166000</v>
      </c>
      <c r="F354" s="8">
        <f t="shared" si="27"/>
        <v>6</v>
      </c>
      <c r="G354" s="8" t="str">
        <f t="shared" si="28"/>
        <v>11723</v>
      </c>
      <c r="H354" s="10" t="str">
        <f t="shared" si="29"/>
        <v>CHANT LANE</v>
      </c>
      <c r="I354" s="8">
        <f t="shared" si="30"/>
        <v>60</v>
      </c>
      <c r="J354" s="10">
        <f t="shared" si="31"/>
        <v>16</v>
      </c>
    </row>
    <row r="355" spans="1:10" hidden="1" x14ac:dyDescent="0.25">
      <c r="A355">
        <v>0.47</v>
      </c>
      <c r="B355" t="s">
        <v>308</v>
      </c>
      <c r="C355">
        <v>46077</v>
      </c>
      <c r="D355" s="1">
        <v>41386</v>
      </c>
      <c r="E355" s="4">
        <v>106000</v>
      </c>
      <c r="F355" s="8">
        <f t="shared" si="27"/>
        <v>5</v>
      </c>
      <c r="G355" s="8" t="str">
        <f t="shared" si="28"/>
        <v>2501</v>
      </c>
      <c r="H355" s="10" t="str">
        <f t="shared" si="29"/>
        <v>BROOKHAVEN COURT</v>
      </c>
      <c r="I355" s="8">
        <f t="shared" si="30"/>
        <v>60</v>
      </c>
      <c r="J355" s="10">
        <f t="shared" si="31"/>
        <v>21</v>
      </c>
    </row>
    <row r="356" spans="1:10" x14ac:dyDescent="0.25">
      <c r="A356">
        <v>0.13800000000000001</v>
      </c>
      <c r="B356" t="s">
        <v>1122</v>
      </c>
      <c r="C356">
        <v>46077</v>
      </c>
      <c r="D356" s="1">
        <v>41403</v>
      </c>
      <c r="E356" s="4">
        <v>350000</v>
      </c>
      <c r="F356" s="8">
        <f t="shared" si="27"/>
        <v>5</v>
      </c>
      <c r="G356" s="8" t="str">
        <f t="shared" si="28"/>
        <v>6527</v>
      </c>
      <c r="H356" s="10" t="str">
        <f t="shared" si="29"/>
        <v>TRADD Dr</v>
      </c>
      <c r="I356" s="8">
        <f t="shared" si="30"/>
        <v>59</v>
      </c>
      <c r="J356" s="10">
        <f t="shared" si="31"/>
        <v>13</v>
      </c>
    </row>
    <row r="357" spans="1:10" hidden="1" x14ac:dyDescent="0.25">
      <c r="A357">
        <v>0.19</v>
      </c>
      <c r="B357" t="s">
        <v>309</v>
      </c>
      <c r="C357">
        <v>46077</v>
      </c>
      <c r="D357" s="1">
        <v>41394</v>
      </c>
      <c r="E357" s="4">
        <v>289350</v>
      </c>
      <c r="F357" s="8">
        <f t="shared" si="27"/>
        <v>5</v>
      </c>
      <c r="G357" s="8" t="str">
        <f t="shared" si="28"/>
        <v>7830</v>
      </c>
      <c r="H357" s="10" t="str">
        <f t="shared" si="29"/>
        <v>RINGTAIL CIRCLE</v>
      </c>
      <c r="I357" s="8">
        <f t="shared" si="30"/>
        <v>60</v>
      </c>
      <c r="J357" s="10">
        <f t="shared" si="31"/>
        <v>20</v>
      </c>
    </row>
    <row r="358" spans="1:10" hidden="1" x14ac:dyDescent="0.25">
      <c r="A358">
        <v>0.17</v>
      </c>
      <c r="B358" t="s">
        <v>310</v>
      </c>
      <c r="C358">
        <v>46077</v>
      </c>
      <c r="D358" s="1">
        <v>41397</v>
      </c>
      <c r="E358" s="4">
        <v>314995</v>
      </c>
      <c r="F358" s="8">
        <f t="shared" si="27"/>
        <v>5</v>
      </c>
      <c r="G358" s="8" t="str">
        <f t="shared" si="28"/>
        <v>7778</v>
      </c>
      <c r="H358" s="10" t="str">
        <f t="shared" si="29"/>
        <v>BLUE JAY WAY</v>
      </c>
      <c r="I358" s="8">
        <f t="shared" si="30"/>
        <v>60</v>
      </c>
      <c r="J358" s="10">
        <f t="shared" si="31"/>
        <v>17</v>
      </c>
    </row>
    <row r="359" spans="1:10" hidden="1" x14ac:dyDescent="0.25">
      <c r="A359">
        <v>1</v>
      </c>
      <c r="B359" t="s">
        <v>311</v>
      </c>
      <c r="C359">
        <v>46077</v>
      </c>
      <c r="D359" s="1">
        <v>41397</v>
      </c>
      <c r="E359" s="4">
        <v>124000</v>
      </c>
      <c r="F359" s="8">
        <f t="shared" si="27"/>
        <v>5</v>
      </c>
      <c r="G359" s="8" t="str">
        <f t="shared" si="28"/>
        <v>8715</v>
      </c>
      <c r="H359" s="10" t="str">
        <f t="shared" si="29"/>
        <v>E SR 334</v>
      </c>
      <c r="I359" s="8">
        <f t="shared" si="30"/>
        <v>60</v>
      </c>
      <c r="J359" s="10">
        <f t="shared" si="31"/>
        <v>13</v>
      </c>
    </row>
    <row r="360" spans="1:10" hidden="1" x14ac:dyDescent="0.25">
      <c r="A360">
        <v>3.83</v>
      </c>
      <c r="B360" t="s">
        <v>312</v>
      </c>
      <c r="C360">
        <v>46077</v>
      </c>
      <c r="D360" s="1">
        <v>41390</v>
      </c>
      <c r="E360" s="4">
        <v>1035000</v>
      </c>
      <c r="F360" s="8">
        <f t="shared" si="27"/>
        <v>5</v>
      </c>
      <c r="G360" s="8" t="str">
        <f t="shared" si="28"/>
        <v>9135</v>
      </c>
      <c r="H360" s="10" t="str">
        <f t="shared" si="29"/>
        <v>TIMBERWOLF LN</v>
      </c>
      <c r="I360" s="8">
        <f t="shared" si="30"/>
        <v>60</v>
      </c>
      <c r="J360" s="10">
        <f t="shared" si="31"/>
        <v>18</v>
      </c>
    </row>
    <row r="361" spans="1:10" hidden="1" x14ac:dyDescent="0.25">
      <c r="A361">
        <v>0.17</v>
      </c>
      <c r="B361" t="s">
        <v>313</v>
      </c>
      <c r="C361">
        <v>46077</v>
      </c>
      <c r="D361" s="1">
        <v>41379</v>
      </c>
      <c r="E361" s="4">
        <v>126000</v>
      </c>
      <c r="F361" s="8">
        <f t="shared" si="27"/>
        <v>5</v>
      </c>
      <c r="G361" s="8" t="str">
        <f t="shared" si="28"/>
        <v>7723</v>
      </c>
      <c r="H361" s="10" t="str">
        <f t="shared" si="29"/>
        <v>EAGLE CRESCENT DRIVE</v>
      </c>
      <c r="I361" s="8">
        <f t="shared" si="30"/>
        <v>60</v>
      </c>
      <c r="J361" s="10">
        <f t="shared" si="31"/>
        <v>25</v>
      </c>
    </row>
    <row r="362" spans="1:10" hidden="1" x14ac:dyDescent="0.25">
      <c r="A362">
        <v>0.34</v>
      </c>
      <c r="B362" t="s">
        <v>314</v>
      </c>
      <c r="C362">
        <v>46077</v>
      </c>
      <c r="D362" s="1">
        <v>41402</v>
      </c>
      <c r="E362" s="4">
        <v>311165</v>
      </c>
      <c r="F362" s="8">
        <f t="shared" si="27"/>
        <v>5</v>
      </c>
      <c r="G362" s="8" t="str">
        <f t="shared" si="28"/>
        <v>3255</v>
      </c>
      <c r="H362" s="10" t="str">
        <f t="shared" si="29"/>
        <v>AUTUMN ASH COURT</v>
      </c>
      <c r="I362" s="8">
        <f t="shared" si="30"/>
        <v>60</v>
      </c>
      <c r="J362" s="10">
        <f t="shared" si="31"/>
        <v>21</v>
      </c>
    </row>
    <row r="363" spans="1:10" hidden="1" x14ac:dyDescent="0.25">
      <c r="A363">
        <v>0.39</v>
      </c>
      <c r="B363" t="s">
        <v>194</v>
      </c>
      <c r="C363">
        <v>46077</v>
      </c>
      <c r="D363" s="1">
        <v>41388</v>
      </c>
      <c r="E363" s="4">
        <v>110000</v>
      </c>
      <c r="F363" s="8">
        <f t="shared" si="27"/>
        <v>6</v>
      </c>
      <c r="G363" s="8" t="str">
        <f t="shared" si="28"/>
        <v>11588</v>
      </c>
      <c r="H363" s="10" t="str">
        <f t="shared" si="29"/>
        <v>WEEPING WILLOW DR</v>
      </c>
      <c r="I363" s="8">
        <f t="shared" si="30"/>
        <v>60</v>
      </c>
      <c r="J363" s="10">
        <f t="shared" si="31"/>
        <v>23</v>
      </c>
    </row>
    <row r="364" spans="1:10" hidden="1" x14ac:dyDescent="0.25">
      <c r="A364">
        <v>0.36</v>
      </c>
      <c r="B364" t="s">
        <v>315</v>
      </c>
      <c r="C364">
        <v>46077</v>
      </c>
      <c r="D364" s="1">
        <v>41393</v>
      </c>
      <c r="E364" s="4">
        <v>135000</v>
      </c>
      <c r="F364" s="8">
        <f t="shared" si="27"/>
        <v>6</v>
      </c>
      <c r="G364" s="8" t="str">
        <f t="shared" si="28"/>
        <v>11483</v>
      </c>
      <c r="H364" s="10" t="str">
        <f t="shared" si="29"/>
        <v>GOLDEN WILLOW DRIVE</v>
      </c>
      <c r="I364" s="8">
        <f t="shared" si="30"/>
        <v>60</v>
      </c>
      <c r="J364" s="10">
        <f t="shared" si="31"/>
        <v>25</v>
      </c>
    </row>
    <row r="365" spans="1:10" hidden="1" x14ac:dyDescent="0.25">
      <c r="A365">
        <v>0.19</v>
      </c>
      <c r="B365" t="s">
        <v>316</v>
      </c>
      <c r="C365">
        <v>46077</v>
      </c>
      <c r="D365" s="1">
        <v>41379</v>
      </c>
      <c r="E365" s="4">
        <v>63000</v>
      </c>
      <c r="F365" s="8">
        <f t="shared" si="27"/>
        <v>5</v>
      </c>
      <c r="G365" s="8" t="str">
        <f t="shared" si="28"/>
        <v>7721</v>
      </c>
      <c r="H365" s="10" t="str">
        <f t="shared" si="29"/>
        <v>EAGLE CRESCENT DRIVE</v>
      </c>
      <c r="I365" s="8">
        <f t="shared" si="30"/>
        <v>60</v>
      </c>
      <c r="J365" s="10">
        <f t="shared" si="31"/>
        <v>25</v>
      </c>
    </row>
    <row r="366" spans="1:10" hidden="1" x14ac:dyDescent="0.25">
      <c r="A366">
        <v>0.44</v>
      </c>
      <c r="B366" t="s">
        <v>317</v>
      </c>
      <c r="C366">
        <v>46077</v>
      </c>
      <c r="D366" s="1">
        <v>41374</v>
      </c>
      <c r="E366" s="4">
        <v>506175</v>
      </c>
      <c r="F366" s="8">
        <f t="shared" si="27"/>
        <v>5</v>
      </c>
      <c r="G366" s="8" t="str">
        <f t="shared" si="28"/>
        <v>2713</v>
      </c>
      <c r="H366" s="10" t="str">
        <f t="shared" si="29"/>
        <v>BENMORE COURT</v>
      </c>
      <c r="I366" s="8">
        <f t="shared" si="30"/>
        <v>60</v>
      </c>
      <c r="J366" s="10">
        <f t="shared" si="31"/>
        <v>18</v>
      </c>
    </row>
    <row r="367" spans="1:10" hidden="1" x14ac:dyDescent="0.25">
      <c r="A367">
        <v>1.54</v>
      </c>
      <c r="B367" t="s">
        <v>318</v>
      </c>
      <c r="C367">
        <v>46077</v>
      </c>
      <c r="D367" s="1">
        <v>41403</v>
      </c>
      <c r="E367" s="4">
        <v>0</v>
      </c>
      <c r="F367" s="8">
        <f t="shared" si="27"/>
        <v>6</v>
      </c>
      <c r="G367" s="8" t="str">
        <f t="shared" si="28"/>
        <v>11875</v>
      </c>
      <c r="H367" s="10" t="str">
        <f t="shared" si="29"/>
        <v>E 200 S</v>
      </c>
      <c r="I367" s="8">
        <f t="shared" si="30"/>
        <v>60</v>
      </c>
      <c r="J367" s="10">
        <f t="shared" si="31"/>
        <v>13</v>
      </c>
    </row>
    <row r="368" spans="1:10" hidden="1" x14ac:dyDescent="0.25">
      <c r="A368">
        <v>1</v>
      </c>
      <c r="B368" t="s">
        <v>319</v>
      </c>
      <c r="C368">
        <v>46077</v>
      </c>
      <c r="D368" s="1">
        <v>41404</v>
      </c>
      <c r="E368" s="4">
        <v>358000</v>
      </c>
      <c r="F368" s="8">
        <f t="shared" si="27"/>
        <v>5</v>
      </c>
      <c r="G368" s="8" t="str">
        <f t="shared" si="28"/>
        <v>8150</v>
      </c>
      <c r="H368" s="10" t="str">
        <f t="shared" si="29"/>
        <v>E 250 S</v>
      </c>
      <c r="I368" s="8">
        <f t="shared" si="30"/>
        <v>60</v>
      </c>
      <c r="J368" s="10">
        <f t="shared" si="31"/>
        <v>12</v>
      </c>
    </row>
    <row r="369" spans="1:10" hidden="1" x14ac:dyDescent="0.25">
      <c r="A369">
        <v>0.46100000000000002</v>
      </c>
      <c r="B369" t="s">
        <v>320</v>
      </c>
      <c r="C369">
        <v>46077</v>
      </c>
      <c r="D369" s="1">
        <v>41400</v>
      </c>
      <c r="E369" s="4">
        <v>130900</v>
      </c>
      <c r="F369" s="8">
        <f t="shared" si="27"/>
        <v>5</v>
      </c>
      <c r="G369" s="8" t="str">
        <f t="shared" si="28"/>
        <v>9560</v>
      </c>
      <c r="H369" s="10" t="str">
        <f t="shared" si="29"/>
        <v>E 600 S</v>
      </c>
      <c r="I369" s="8">
        <f t="shared" si="30"/>
        <v>60</v>
      </c>
      <c r="J369" s="10">
        <f t="shared" si="31"/>
        <v>12</v>
      </c>
    </row>
    <row r="370" spans="1:10" x14ac:dyDescent="0.25">
      <c r="A370">
        <v>0.152</v>
      </c>
      <c r="B370" t="s">
        <v>321</v>
      </c>
      <c r="C370">
        <v>46077</v>
      </c>
      <c r="D370" s="1">
        <v>41409</v>
      </c>
      <c r="E370" s="4">
        <v>304000</v>
      </c>
      <c r="F370" s="8">
        <f t="shared" si="27"/>
        <v>5</v>
      </c>
      <c r="G370" s="8" t="str">
        <f t="shared" si="28"/>
        <v>6746</v>
      </c>
      <c r="H370" s="10" t="str">
        <f t="shared" si="29"/>
        <v>DORCHESTER DR</v>
      </c>
      <c r="I370" s="8">
        <f t="shared" si="30"/>
        <v>60</v>
      </c>
      <c r="J370" s="10">
        <f t="shared" si="31"/>
        <v>18</v>
      </c>
    </row>
    <row r="371" spans="1:10" hidden="1" x14ac:dyDescent="0.25">
      <c r="A371">
        <v>0.42599999999999999</v>
      </c>
      <c r="B371" t="s">
        <v>200</v>
      </c>
      <c r="C371">
        <v>46077</v>
      </c>
      <c r="D371" s="1">
        <v>41409</v>
      </c>
      <c r="E371" s="4">
        <v>290000</v>
      </c>
      <c r="F371" s="8">
        <f t="shared" si="27"/>
        <v>4</v>
      </c>
      <c r="G371" s="8" t="str">
        <f t="shared" si="28"/>
        <v>862</v>
      </c>
      <c r="H371" s="10" t="str">
        <f t="shared" si="29"/>
        <v>FRANKLIN TRACE</v>
      </c>
      <c r="I371" s="8">
        <f t="shared" si="30"/>
        <v>60</v>
      </c>
      <c r="J371" s="10">
        <f t="shared" si="31"/>
        <v>18</v>
      </c>
    </row>
    <row r="372" spans="1:10" hidden="1" x14ac:dyDescent="0.25">
      <c r="A372">
        <v>0.43</v>
      </c>
      <c r="B372" t="s">
        <v>322</v>
      </c>
      <c r="C372">
        <v>46077</v>
      </c>
      <c r="D372" s="1">
        <v>41404</v>
      </c>
      <c r="E372" s="4">
        <v>0</v>
      </c>
      <c r="F372" s="8">
        <f t="shared" si="27"/>
        <v>5</v>
      </c>
      <c r="G372" s="8" t="str">
        <f t="shared" si="28"/>
        <v>9386</v>
      </c>
      <c r="H372" s="10" t="str">
        <f t="shared" si="29"/>
        <v>GREENTHREAD LN</v>
      </c>
      <c r="I372" s="8">
        <f t="shared" si="30"/>
        <v>60</v>
      </c>
      <c r="J372" s="10">
        <f t="shared" si="31"/>
        <v>19</v>
      </c>
    </row>
    <row r="373" spans="1:10" x14ac:dyDescent="0.25">
      <c r="A373">
        <v>0.14000000000000001</v>
      </c>
      <c r="B373" t="s">
        <v>1089</v>
      </c>
      <c r="C373">
        <v>46077</v>
      </c>
      <c r="D373" s="1">
        <v>41400</v>
      </c>
      <c r="E373" s="4">
        <v>310000</v>
      </c>
      <c r="F373" s="8">
        <f t="shared" si="27"/>
        <v>5</v>
      </c>
      <c r="G373" s="8" t="str">
        <f t="shared" si="28"/>
        <v>6534</v>
      </c>
      <c r="H373" s="10" t="str">
        <f t="shared" si="29"/>
        <v>CHEW WAY</v>
      </c>
      <c r="I373" s="8">
        <f t="shared" si="30"/>
        <v>57</v>
      </c>
      <c r="J373" s="10">
        <f t="shared" si="31"/>
        <v>13</v>
      </c>
    </row>
    <row r="374" spans="1:10" hidden="1" x14ac:dyDescent="0.25">
      <c r="A374">
        <v>0.314</v>
      </c>
      <c r="B374" t="s">
        <v>323</v>
      </c>
      <c r="C374">
        <v>46077</v>
      </c>
      <c r="D374" s="1">
        <v>41317</v>
      </c>
      <c r="E374" s="4">
        <v>227000</v>
      </c>
      <c r="F374" s="8">
        <f t="shared" si="27"/>
        <v>3</v>
      </c>
      <c r="G374" s="8" t="str">
        <f t="shared" si="28"/>
        <v>85</v>
      </c>
      <c r="H374" s="10" t="str">
        <f t="shared" si="29"/>
        <v>VILLAGE PL</v>
      </c>
      <c r="I374" s="8">
        <f t="shared" si="30"/>
        <v>60</v>
      </c>
      <c r="J374" s="10">
        <f t="shared" si="31"/>
        <v>13</v>
      </c>
    </row>
    <row r="375" spans="1:10" hidden="1" x14ac:dyDescent="0.25">
      <c r="A375">
        <v>0.314</v>
      </c>
      <c r="B375" t="s">
        <v>323</v>
      </c>
      <c r="C375">
        <v>46077</v>
      </c>
      <c r="D375" s="1">
        <v>41313</v>
      </c>
      <c r="E375" s="4">
        <v>227000</v>
      </c>
      <c r="F375" s="8">
        <f t="shared" si="27"/>
        <v>3</v>
      </c>
      <c r="G375" s="8" t="str">
        <f t="shared" si="28"/>
        <v>85</v>
      </c>
      <c r="H375" s="10" t="str">
        <f t="shared" si="29"/>
        <v>VILLAGE PL</v>
      </c>
      <c r="I375" s="8">
        <f t="shared" si="30"/>
        <v>60</v>
      </c>
      <c r="J375" s="10">
        <f t="shared" si="31"/>
        <v>13</v>
      </c>
    </row>
    <row r="376" spans="1:10" hidden="1" x14ac:dyDescent="0.25">
      <c r="A376">
        <v>1.359</v>
      </c>
      <c r="B376" t="s">
        <v>324</v>
      </c>
      <c r="C376">
        <v>46077</v>
      </c>
      <c r="D376" s="1">
        <v>41404</v>
      </c>
      <c r="E376" s="4">
        <v>465000</v>
      </c>
      <c r="F376" s="8">
        <f t="shared" si="27"/>
        <v>5</v>
      </c>
      <c r="G376" s="8" t="str">
        <f t="shared" si="28"/>
        <v>2837</v>
      </c>
      <c r="H376" s="10" t="str">
        <f t="shared" si="29"/>
        <v>WOLVERINE WAY</v>
      </c>
      <c r="I376" s="8">
        <f t="shared" si="30"/>
        <v>60</v>
      </c>
      <c r="J376" s="10">
        <f t="shared" si="31"/>
        <v>18</v>
      </c>
    </row>
    <row r="377" spans="1:10" hidden="1" x14ac:dyDescent="0.25">
      <c r="A377">
        <v>1.1299999999999999</v>
      </c>
      <c r="B377" t="s">
        <v>325</v>
      </c>
      <c r="C377">
        <v>46077</v>
      </c>
      <c r="D377" s="1">
        <v>41390</v>
      </c>
      <c r="E377" s="4">
        <v>725000</v>
      </c>
      <c r="F377" s="8">
        <f t="shared" si="27"/>
        <v>5</v>
      </c>
      <c r="G377" s="8" t="str">
        <f t="shared" si="28"/>
        <v>9399</v>
      </c>
      <c r="H377" s="10" t="str">
        <f t="shared" si="29"/>
        <v>IRISHMANS RUN LN</v>
      </c>
      <c r="I377" s="8">
        <f t="shared" si="30"/>
        <v>60</v>
      </c>
      <c r="J377" s="10">
        <f t="shared" si="31"/>
        <v>21</v>
      </c>
    </row>
    <row r="378" spans="1:10" hidden="1" x14ac:dyDescent="0.25">
      <c r="A378">
        <v>1.5</v>
      </c>
      <c r="B378" t="s">
        <v>326</v>
      </c>
      <c r="C378">
        <v>46077</v>
      </c>
      <c r="D378" s="1">
        <v>41397</v>
      </c>
      <c r="E378" s="4">
        <v>440000</v>
      </c>
      <c r="F378" s="8">
        <f t="shared" si="27"/>
        <v>5</v>
      </c>
      <c r="G378" s="8" t="str">
        <f t="shared" si="28"/>
        <v>3090</v>
      </c>
      <c r="H378" s="10" t="str">
        <f t="shared" si="29"/>
        <v>S 975 E</v>
      </c>
      <c r="I378" s="8">
        <f t="shared" si="30"/>
        <v>60</v>
      </c>
      <c r="J378" s="10">
        <f t="shared" si="31"/>
        <v>12</v>
      </c>
    </row>
    <row r="379" spans="1:10" hidden="1" x14ac:dyDescent="0.25">
      <c r="A379">
        <v>0.441</v>
      </c>
      <c r="B379" t="s">
        <v>327</v>
      </c>
      <c r="C379">
        <v>46077</v>
      </c>
      <c r="D379" s="1">
        <v>41383</v>
      </c>
      <c r="E379" s="4">
        <v>305000</v>
      </c>
      <c r="F379" s="8">
        <f t="shared" si="27"/>
        <v>5</v>
      </c>
      <c r="G379" s="8" t="str">
        <f t="shared" si="28"/>
        <v>1255</v>
      </c>
      <c r="H379" s="10" t="str">
        <f t="shared" si="29"/>
        <v>GOVERNORS LN</v>
      </c>
      <c r="I379" s="8">
        <f t="shared" si="30"/>
        <v>60</v>
      </c>
      <c r="J379" s="10">
        <f t="shared" si="31"/>
        <v>17</v>
      </c>
    </row>
    <row r="380" spans="1:10" x14ac:dyDescent="0.25">
      <c r="A380">
        <v>0.18</v>
      </c>
      <c r="B380" t="s">
        <v>1054</v>
      </c>
      <c r="C380">
        <v>46077</v>
      </c>
      <c r="D380" s="1">
        <v>41394</v>
      </c>
      <c r="E380" s="4">
        <v>390000</v>
      </c>
      <c r="F380" s="8">
        <f t="shared" si="27"/>
        <v>5</v>
      </c>
      <c r="G380" s="8" t="str">
        <f t="shared" si="28"/>
        <v>6276</v>
      </c>
      <c r="H380" s="10" t="str">
        <f t="shared" si="29"/>
        <v>ASPLEY DR</v>
      </c>
      <c r="I380" s="8">
        <f t="shared" si="30"/>
        <v>56</v>
      </c>
      <c r="J380" s="10">
        <f t="shared" si="31"/>
        <v>14</v>
      </c>
    </row>
    <row r="381" spans="1:10" hidden="1" x14ac:dyDescent="0.25">
      <c r="A381">
        <v>0.2</v>
      </c>
      <c r="B381" t="s">
        <v>328</v>
      </c>
      <c r="C381">
        <v>46077</v>
      </c>
      <c r="D381" s="1">
        <v>41304</v>
      </c>
      <c r="E381" s="4">
        <v>235000</v>
      </c>
      <c r="F381" s="8">
        <f t="shared" si="27"/>
        <v>5</v>
      </c>
      <c r="G381" s="8" t="str">
        <f t="shared" si="28"/>
        <v>7733</v>
      </c>
      <c r="H381" s="10" t="str">
        <f t="shared" si="29"/>
        <v>CHESTNUT EAGLE CT</v>
      </c>
      <c r="I381" s="8">
        <f t="shared" si="30"/>
        <v>60</v>
      </c>
      <c r="J381" s="10">
        <f t="shared" si="31"/>
        <v>22</v>
      </c>
    </row>
    <row r="382" spans="1:10" hidden="1" x14ac:dyDescent="0.25">
      <c r="A382">
        <v>0.2</v>
      </c>
      <c r="B382" t="s">
        <v>328</v>
      </c>
      <c r="C382">
        <v>46077</v>
      </c>
      <c r="D382" s="1">
        <v>41301</v>
      </c>
      <c r="E382" s="4">
        <v>235000</v>
      </c>
      <c r="F382" s="8">
        <f t="shared" si="27"/>
        <v>5</v>
      </c>
      <c r="G382" s="8" t="str">
        <f t="shared" si="28"/>
        <v>7733</v>
      </c>
      <c r="H382" s="10" t="str">
        <f t="shared" si="29"/>
        <v>CHESTNUT EAGLE CT</v>
      </c>
      <c r="I382" s="8">
        <f t="shared" si="30"/>
        <v>60</v>
      </c>
      <c r="J382" s="10">
        <f t="shared" si="31"/>
        <v>22</v>
      </c>
    </row>
    <row r="383" spans="1:10" hidden="1" x14ac:dyDescent="0.25">
      <c r="A383">
        <v>0.25</v>
      </c>
      <c r="B383" t="s">
        <v>329</v>
      </c>
      <c r="C383">
        <v>46077</v>
      </c>
      <c r="D383" s="1">
        <v>41394</v>
      </c>
      <c r="E383" s="4">
        <v>585000</v>
      </c>
      <c r="F383" s="8">
        <f t="shared" si="27"/>
        <v>6</v>
      </c>
      <c r="G383" s="8" t="str">
        <f t="shared" si="28"/>
        <v>11525</v>
      </c>
      <c r="H383" s="10" t="str">
        <f t="shared" si="29"/>
        <v>GOLDEN WILLOW DRIVE</v>
      </c>
      <c r="I383" s="8">
        <f t="shared" si="30"/>
        <v>60</v>
      </c>
      <c r="J383" s="10">
        <f t="shared" si="31"/>
        <v>25</v>
      </c>
    </row>
    <row r="384" spans="1:10" hidden="1" x14ac:dyDescent="0.25">
      <c r="A384">
        <v>0.25</v>
      </c>
      <c r="B384" t="s">
        <v>329</v>
      </c>
      <c r="C384">
        <v>46077</v>
      </c>
      <c r="D384" s="1">
        <v>41394</v>
      </c>
      <c r="E384" s="4">
        <v>585000</v>
      </c>
      <c r="F384" s="8">
        <f t="shared" si="27"/>
        <v>6</v>
      </c>
      <c r="G384" s="8" t="str">
        <f t="shared" si="28"/>
        <v>11525</v>
      </c>
      <c r="H384" s="10" t="str">
        <f t="shared" si="29"/>
        <v>GOLDEN WILLOW DRIVE</v>
      </c>
      <c r="I384" s="8">
        <f t="shared" si="30"/>
        <v>60</v>
      </c>
      <c r="J384" s="10">
        <f t="shared" si="31"/>
        <v>25</v>
      </c>
    </row>
    <row r="385" spans="1:10" hidden="1" x14ac:dyDescent="0.25">
      <c r="A385">
        <v>0.37</v>
      </c>
      <c r="B385" t="s">
        <v>330</v>
      </c>
      <c r="C385">
        <v>46077</v>
      </c>
      <c r="D385" s="1">
        <v>41396</v>
      </c>
      <c r="E385" s="4">
        <v>253586</v>
      </c>
      <c r="F385" s="8">
        <f t="shared" si="27"/>
        <v>4</v>
      </c>
      <c r="G385" s="8" t="str">
        <f t="shared" si="28"/>
        <v>775</v>
      </c>
      <c r="H385" s="10" t="str">
        <f t="shared" si="29"/>
        <v>ROUND CT</v>
      </c>
      <c r="I385" s="8">
        <f t="shared" si="30"/>
        <v>60</v>
      </c>
      <c r="J385" s="10">
        <f t="shared" si="31"/>
        <v>12</v>
      </c>
    </row>
    <row r="386" spans="1:10" hidden="1" x14ac:dyDescent="0.25">
      <c r="A386">
        <v>0.37</v>
      </c>
      <c r="B386" t="s">
        <v>331</v>
      </c>
      <c r="C386">
        <v>46077</v>
      </c>
      <c r="D386" s="1">
        <v>41400</v>
      </c>
      <c r="E386" s="4">
        <v>322295</v>
      </c>
      <c r="F386" s="8">
        <f t="shared" si="27"/>
        <v>5</v>
      </c>
      <c r="G386" s="8" t="str">
        <f t="shared" si="28"/>
        <v>3257</v>
      </c>
      <c r="H386" s="10" t="str">
        <f t="shared" si="29"/>
        <v>CIMMARON ASH DR</v>
      </c>
      <c r="I386" s="8">
        <f t="shared" si="30"/>
        <v>60</v>
      </c>
      <c r="J386" s="10">
        <f t="shared" si="31"/>
        <v>20</v>
      </c>
    </row>
    <row r="387" spans="1:10" hidden="1" x14ac:dyDescent="0.25">
      <c r="A387">
        <v>0.5</v>
      </c>
      <c r="B387" t="s">
        <v>332</v>
      </c>
      <c r="C387">
        <v>46077</v>
      </c>
      <c r="D387" s="1">
        <v>41410</v>
      </c>
      <c r="E387" s="4">
        <v>523200</v>
      </c>
      <c r="F387" s="8">
        <f t="shared" ref="F387:F450" si="32">FIND(" ",B387,1)</f>
        <v>5</v>
      </c>
      <c r="G387" s="8" t="str">
        <f t="shared" ref="G387:G450" si="33">LEFT(B387,F387-1)</f>
        <v>9798</v>
      </c>
      <c r="H387" s="10" t="str">
        <f t="shared" ref="H387:H450" si="34">MID(B387,F387+1,J387-F387)</f>
        <v>EQUESTRIAN WAY</v>
      </c>
      <c r="I387" s="8">
        <f t="shared" ref="I387:I450" si="35">LEN(B387)</f>
        <v>60</v>
      </c>
      <c r="J387" s="10">
        <f t="shared" ref="J387:J450" si="36">IF(ISERROR(FIND("  ",B387,1))=FALSE,FIND("  ",B387,1)-1,LEN(B387))</f>
        <v>19</v>
      </c>
    </row>
    <row r="388" spans="1:10" hidden="1" x14ac:dyDescent="0.25">
      <c r="A388">
        <v>0.40699999999999997</v>
      </c>
      <c r="B388" t="s">
        <v>333</v>
      </c>
      <c r="C388">
        <v>46077</v>
      </c>
      <c r="D388" s="1">
        <v>41425</v>
      </c>
      <c r="E388" s="4">
        <v>364793</v>
      </c>
      <c r="F388" s="8">
        <f t="shared" si="32"/>
        <v>5</v>
      </c>
      <c r="G388" s="8" t="str">
        <f t="shared" si="33"/>
        <v>8990</v>
      </c>
      <c r="H388" s="10" t="str">
        <f t="shared" si="34"/>
        <v>SNOWBERRY CT</v>
      </c>
      <c r="I388" s="8">
        <f t="shared" si="35"/>
        <v>60</v>
      </c>
      <c r="J388" s="10">
        <f t="shared" si="36"/>
        <v>17</v>
      </c>
    </row>
    <row r="389" spans="1:10" hidden="1" x14ac:dyDescent="0.25">
      <c r="A389">
        <v>0.8</v>
      </c>
      <c r="B389" t="s">
        <v>334</v>
      </c>
      <c r="C389">
        <v>46077</v>
      </c>
      <c r="D389" s="1">
        <v>41418</v>
      </c>
      <c r="E389" s="4">
        <v>125000</v>
      </c>
      <c r="F389" s="8">
        <f t="shared" si="32"/>
        <v>6</v>
      </c>
      <c r="G389" s="8" t="str">
        <f t="shared" si="33"/>
        <v>10665</v>
      </c>
      <c r="H389" s="10" t="str">
        <f t="shared" si="34"/>
        <v>E SR 32</v>
      </c>
      <c r="I389" s="8">
        <f t="shared" si="35"/>
        <v>60</v>
      </c>
      <c r="J389" s="10">
        <f t="shared" si="36"/>
        <v>13</v>
      </c>
    </row>
    <row r="390" spans="1:10" hidden="1" x14ac:dyDescent="0.25">
      <c r="A390">
        <v>0.8</v>
      </c>
      <c r="B390" t="s">
        <v>334</v>
      </c>
      <c r="C390">
        <v>46077</v>
      </c>
      <c r="D390" s="1">
        <v>41418</v>
      </c>
      <c r="E390" s="4">
        <v>0</v>
      </c>
      <c r="F390" s="8">
        <f t="shared" si="32"/>
        <v>6</v>
      </c>
      <c r="G390" s="8" t="str">
        <f t="shared" si="33"/>
        <v>10665</v>
      </c>
      <c r="H390" s="10" t="str">
        <f t="shared" si="34"/>
        <v>E SR 32</v>
      </c>
      <c r="I390" s="8">
        <f t="shared" si="35"/>
        <v>60</v>
      </c>
      <c r="J390" s="10">
        <f t="shared" si="36"/>
        <v>13</v>
      </c>
    </row>
    <row r="391" spans="1:10" hidden="1" x14ac:dyDescent="0.25">
      <c r="A391">
        <v>0.52</v>
      </c>
      <c r="B391" t="s">
        <v>335</v>
      </c>
      <c r="C391">
        <v>46077</v>
      </c>
      <c r="D391" s="1">
        <v>41411</v>
      </c>
      <c r="E391" s="4">
        <v>212500</v>
      </c>
      <c r="F391" s="8">
        <f t="shared" si="32"/>
        <v>5</v>
      </c>
      <c r="G391" s="8" t="str">
        <f t="shared" si="33"/>
        <v>5525</v>
      </c>
      <c r="H391" s="10" t="str">
        <f t="shared" si="34"/>
        <v>S 950 E</v>
      </c>
      <c r="I391" s="8">
        <f t="shared" si="35"/>
        <v>60</v>
      </c>
      <c r="J391" s="10">
        <f t="shared" si="36"/>
        <v>12</v>
      </c>
    </row>
    <row r="392" spans="1:10" hidden="1" x14ac:dyDescent="0.25">
      <c r="A392">
        <v>0.78</v>
      </c>
      <c r="B392" t="s">
        <v>336</v>
      </c>
      <c r="C392">
        <v>46077</v>
      </c>
      <c r="D392" s="1">
        <v>41400</v>
      </c>
      <c r="E392" s="4">
        <v>1190000</v>
      </c>
      <c r="F392" s="8">
        <f t="shared" si="32"/>
        <v>6</v>
      </c>
      <c r="G392" s="8" t="str">
        <f t="shared" si="33"/>
        <v>11624</v>
      </c>
      <c r="H392" s="10" t="str">
        <f t="shared" si="34"/>
        <v>WILLOW SPRINGS DRIVE</v>
      </c>
      <c r="I392" s="8">
        <f t="shared" si="35"/>
        <v>60</v>
      </c>
      <c r="J392" s="10">
        <f t="shared" si="36"/>
        <v>26</v>
      </c>
    </row>
    <row r="393" spans="1:10" hidden="1" x14ac:dyDescent="0.25">
      <c r="A393">
        <v>0.37</v>
      </c>
      <c r="B393" t="s">
        <v>18</v>
      </c>
      <c r="C393">
        <v>46077</v>
      </c>
      <c r="D393" s="1">
        <v>41400</v>
      </c>
      <c r="E393" s="4">
        <v>269900</v>
      </c>
      <c r="F393" s="8">
        <f t="shared" si="32"/>
        <v>5</v>
      </c>
      <c r="G393" s="8" t="str">
        <f t="shared" si="33"/>
        <v>4357</v>
      </c>
      <c r="H393" s="10" t="str">
        <f t="shared" si="34"/>
        <v>LEDGE ROCK CT</v>
      </c>
      <c r="I393" s="8">
        <f t="shared" si="35"/>
        <v>60</v>
      </c>
      <c r="J393" s="10">
        <f t="shared" si="36"/>
        <v>18</v>
      </c>
    </row>
    <row r="394" spans="1:10" x14ac:dyDescent="0.25">
      <c r="A394">
        <v>0.13300000000000001</v>
      </c>
      <c r="B394" t="s">
        <v>1082</v>
      </c>
      <c r="C394">
        <v>46077</v>
      </c>
      <c r="D394" s="1">
        <v>41410</v>
      </c>
      <c r="E394" s="4">
        <v>311800</v>
      </c>
      <c r="F394" s="8">
        <f t="shared" si="32"/>
        <v>5</v>
      </c>
      <c r="G394" s="8" t="str">
        <f t="shared" si="33"/>
        <v>6282</v>
      </c>
      <c r="H394" s="10" t="str">
        <f t="shared" si="34"/>
        <v>BULL DR</v>
      </c>
      <c r="I394" s="8">
        <f t="shared" si="35"/>
        <v>55</v>
      </c>
      <c r="J394" s="10">
        <f t="shared" si="36"/>
        <v>12</v>
      </c>
    </row>
    <row r="395" spans="1:10" hidden="1" x14ac:dyDescent="0.25">
      <c r="A395">
        <v>0.34</v>
      </c>
      <c r="B395" t="s">
        <v>338</v>
      </c>
      <c r="C395">
        <v>46077</v>
      </c>
      <c r="D395" s="1">
        <v>41417</v>
      </c>
      <c r="E395" s="4">
        <v>425000</v>
      </c>
      <c r="F395" s="8">
        <f t="shared" si="32"/>
        <v>5</v>
      </c>
      <c r="G395" s="8" t="str">
        <f t="shared" si="33"/>
        <v>2714</v>
      </c>
      <c r="H395" s="10" t="str">
        <f t="shared" si="34"/>
        <v>E HIGH GROVE CIRCLE</v>
      </c>
      <c r="I395" s="8">
        <f t="shared" si="35"/>
        <v>60</v>
      </c>
      <c r="J395" s="10">
        <f t="shared" si="36"/>
        <v>24</v>
      </c>
    </row>
    <row r="396" spans="1:10" hidden="1" x14ac:dyDescent="0.25">
      <c r="A396">
        <v>5.8999999999999997E-2</v>
      </c>
      <c r="B396" t="s">
        <v>339</v>
      </c>
      <c r="C396">
        <v>46077</v>
      </c>
      <c r="D396" s="1">
        <v>41414</v>
      </c>
      <c r="E396" s="4">
        <v>110000</v>
      </c>
      <c r="F396" s="8">
        <f t="shared" si="32"/>
        <v>3</v>
      </c>
      <c r="G396" s="8" t="str">
        <f t="shared" si="33"/>
        <v>65</v>
      </c>
      <c r="H396" s="10" t="str">
        <f t="shared" si="34"/>
        <v>DOMINION DR</v>
      </c>
      <c r="I396" s="8">
        <f t="shared" si="35"/>
        <v>60</v>
      </c>
      <c r="J396" s="10">
        <f t="shared" si="36"/>
        <v>14</v>
      </c>
    </row>
    <row r="397" spans="1:10" hidden="1" x14ac:dyDescent="0.25">
      <c r="A397">
        <v>0.52</v>
      </c>
      <c r="B397" t="s">
        <v>340</v>
      </c>
      <c r="C397">
        <v>46077</v>
      </c>
      <c r="D397" s="1">
        <v>41417</v>
      </c>
      <c r="E397" s="4">
        <v>328000</v>
      </c>
      <c r="F397" s="8">
        <f t="shared" si="32"/>
        <v>5</v>
      </c>
      <c r="G397" s="8" t="str">
        <f t="shared" si="33"/>
        <v>4277</v>
      </c>
      <c r="H397" s="10" t="str">
        <f t="shared" si="34"/>
        <v>HONEYSUCKLE LN</v>
      </c>
      <c r="I397" s="8">
        <f t="shared" si="35"/>
        <v>60</v>
      </c>
      <c r="J397" s="10">
        <f t="shared" si="36"/>
        <v>19</v>
      </c>
    </row>
    <row r="398" spans="1:10" hidden="1" x14ac:dyDescent="0.25">
      <c r="A398">
        <v>0.13500000000000001</v>
      </c>
      <c r="B398" t="s">
        <v>341</v>
      </c>
      <c r="C398">
        <v>46077</v>
      </c>
      <c r="D398" s="1">
        <v>41417</v>
      </c>
      <c r="E398" s="4">
        <v>269000</v>
      </c>
      <c r="F398" s="8">
        <f t="shared" si="32"/>
        <v>4</v>
      </c>
      <c r="G398" s="8" t="str">
        <f t="shared" si="33"/>
        <v>275</v>
      </c>
      <c r="H398" s="10" t="str">
        <f t="shared" si="34"/>
        <v>N MAPLE ST</v>
      </c>
      <c r="I398" s="8">
        <f t="shared" si="35"/>
        <v>60</v>
      </c>
      <c r="J398" s="10">
        <f t="shared" si="36"/>
        <v>14</v>
      </c>
    </row>
    <row r="399" spans="1:10" hidden="1" x14ac:dyDescent="0.25">
      <c r="A399">
        <v>0.18</v>
      </c>
      <c r="B399" t="s">
        <v>342</v>
      </c>
      <c r="C399">
        <v>46077</v>
      </c>
      <c r="D399" s="1">
        <v>41410</v>
      </c>
      <c r="E399" s="4">
        <v>261170</v>
      </c>
      <c r="F399" s="8">
        <f t="shared" si="32"/>
        <v>5</v>
      </c>
      <c r="G399" s="8" t="str">
        <f t="shared" si="33"/>
        <v>6180</v>
      </c>
      <c r="H399" s="10" t="str">
        <f t="shared" si="34"/>
        <v>RINGTAIL CIRCLE</v>
      </c>
      <c r="I399" s="8">
        <f t="shared" si="35"/>
        <v>60</v>
      </c>
      <c r="J399" s="10">
        <f t="shared" si="36"/>
        <v>20</v>
      </c>
    </row>
    <row r="400" spans="1:10" hidden="1" x14ac:dyDescent="0.25">
      <c r="A400">
        <v>0.18</v>
      </c>
      <c r="B400" t="s">
        <v>64</v>
      </c>
      <c r="C400">
        <v>46077</v>
      </c>
      <c r="D400" s="1">
        <v>41409</v>
      </c>
      <c r="E400" s="4">
        <v>261870</v>
      </c>
      <c r="F400" s="8">
        <f t="shared" si="32"/>
        <v>5</v>
      </c>
      <c r="G400" s="8" t="str">
        <f t="shared" si="33"/>
        <v>7824</v>
      </c>
      <c r="H400" s="10" t="str">
        <f t="shared" si="34"/>
        <v>RINGTAIL CIRCLE</v>
      </c>
      <c r="I400" s="8">
        <f t="shared" si="35"/>
        <v>60</v>
      </c>
      <c r="J400" s="10">
        <f t="shared" si="36"/>
        <v>20</v>
      </c>
    </row>
    <row r="401" spans="1:10" hidden="1" x14ac:dyDescent="0.25">
      <c r="A401">
        <v>0.21</v>
      </c>
      <c r="B401" t="s">
        <v>343</v>
      </c>
      <c r="C401">
        <v>46077</v>
      </c>
      <c r="D401" s="1">
        <v>41400</v>
      </c>
      <c r="E401" s="4">
        <v>61586</v>
      </c>
      <c r="F401" s="8">
        <f t="shared" si="32"/>
        <v>5</v>
      </c>
      <c r="G401" s="8" t="str">
        <f t="shared" si="33"/>
        <v>7826</v>
      </c>
      <c r="H401" s="10" t="str">
        <f t="shared" si="34"/>
        <v>GRAY EAGLE DRIVE</v>
      </c>
      <c r="I401" s="8">
        <f t="shared" si="35"/>
        <v>60</v>
      </c>
      <c r="J401" s="10">
        <f t="shared" si="36"/>
        <v>21</v>
      </c>
    </row>
    <row r="402" spans="1:10" hidden="1" x14ac:dyDescent="0.25">
      <c r="A402">
        <v>0.18</v>
      </c>
      <c r="B402" t="s">
        <v>344</v>
      </c>
      <c r="C402">
        <v>46077</v>
      </c>
      <c r="D402" s="1">
        <v>41383</v>
      </c>
      <c r="E402" s="4">
        <v>61586</v>
      </c>
      <c r="F402" s="8">
        <f t="shared" si="32"/>
        <v>5</v>
      </c>
      <c r="G402" s="8" t="str">
        <f t="shared" si="33"/>
        <v>7823</v>
      </c>
      <c r="H402" s="10" t="str">
        <f t="shared" si="34"/>
        <v>RINGTAIL CIRCLE</v>
      </c>
      <c r="I402" s="8">
        <f t="shared" si="35"/>
        <v>60</v>
      </c>
      <c r="J402" s="10">
        <f t="shared" si="36"/>
        <v>20</v>
      </c>
    </row>
    <row r="403" spans="1:10" hidden="1" x14ac:dyDescent="0.25">
      <c r="A403">
        <v>0.69</v>
      </c>
      <c r="B403" t="s">
        <v>345</v>
      </c>
      <c r="C403">
        <v>46077</v>
      </c>
      <c r="D403" s="1">
        <v>41430</v>
      </c>
      <c r="E403" s="4">
        <v>582000</v>
      </c>
      <c r="F403" s="8">
        <f t="shared" si="32"/>
        <v>5</v>
      </c>
      <c r="G403" s="8" t="str">
        <f t="shared" si="33"/>
        <v>2080</v>
      </c>
      <c r="H403" s="10" t="str">
        <f t="shared" si="34"/>
        <v>MULSANNE DR</v>
      </c>
      <c r="I403" s="8">
        <f t="shared" si="35"/>
        <v>60</v>
      </c>
      <c r="J403" s="10">
        <f t="shared" si="36"/>
        <v>16</v>
      </c>
    </row>
    <row r="404" spans="1:10" hidden="1" x14ac:dyDescent="0.25">
      <c r="A404">
        <v>0.17</v>
      </c>
      <c r="B404" t="s">
        <v>346</v>
      </c>
      <c r="C404">
        <v>46077</v>
      </c>
      <c r="D404" s="1">
        <v>41386</v>
      </c>
      <c r="E404" s="4">
        <v>61586</v>
      </c>
      <c r="F404" s="8">
        <f t="shared" si="32"/>
        <v>5</v>
      </c>
      <c r="G404" s="8" t="str">
        <f t="shared" si="33"/>
        <v>7825</v>
      </c>
      <c r="H404" s="10" t="str">
        <f t="shared" si="34"/>
        <v>GRAY EAGLE DRIVE</v>
      </c>
      <c r="I404" s="8">
        <f t="shared" si="35"/>
        <v>60</v>
      </c>
      <c r="J404" s="10">
        <f t="shared" si="36"/>
        <v>21</v>
      </c>
    </row>
    <row r="405" spans="1:10" hidden="1" x14ac:dyDescent="0.25">
      <c r="A405">
        <v>0.18</v>
      </c>
      <c r="B405" t="s">
        <v>347</v>
      </c>
      <c r="C405">
        <v>46077</v>
      </c>
      <c r="D405" s="1">
        <v>41387</v>
      </c>
      <c r="E405" s="4">
        <v>61586</v>
      </c>
      <c r="F405" s="8">
        <f t="shared" si="32"/>
        <v>5</v>
      </c>
      <c r="G405" s="8" t="str">
        <f t="shared" si="33"/>
        <v>7825</v>
      </c>
      <c r="H405" s="10" t="str">
        <f t="shared" si="34"/>
        <v>RINGTAIL CIRCLE</v>
      </c>
      <c r="I405" s="8">
        <f t="shared" si="35"/>
        <v>60</v>
      </c>
      <c r="J405" s="10">
        <f t="shared" si="36"/>
        <v>20</v>
      </c>
    </row>
    <row r="406" spans="1:10" hidden="1" x14ac:dyDescent="0.25">
      <c r="A406">
        <v>0.18</v>
      </c>
      <c r="B406" t="s">
        <v>348</v>
      </c>
      <c r="C406">
        <v>46077</v>
      </c>
      <c r="D406" s="1">
        <v>41410</v>
      </c>
      <c r="E406" s="4">
        <v>61586</v>
      </c>
      <c r="F406" s="8">
        <f t="shared" si="32"/>
        <v>5</v>
      </c>
      <c r="G406" s="8" t="str">
        <f t="shared" si="33"/>
        <v>7824</v>
      </c>
      <c r="H406" s="10" t="str">
        <f t="shared" si="34"/>
        <v>GRAY EAGLE DRIVE</v>
      </c>
      <c r="I406" s="8">
        <f t="shared" si="35"/>
        <v>60</v>
      </c>
      <c r="J406" s="10">
        <f t="shared" si="36"/>
        <v>21</v>
      </c>
    </row>
    <row r="407" spans="1:10" hidden="1" x14ac:dyDescent="0.25">
      <c r="A407">
        <v>0.35</v>
      </c>
      <c r="B407" t="s">
        <v>349</v>
      </c>
      <c r="C407">
        <v>46077</v>
      </c>
      <c r="D407" s="1">
        <v>41333</v>
      </c>
      <c r="E407" s="4">
        <v>0</v>
      </c>
      <c r="F407" s="8">
        <f t="shared" si="32"/>
        <v>5</v>
      </c>
      <c r="G407" s="8" t="str">
        <f t="shared" si="33"/>
        <v>8834</v>
      </c>
      <c r="H407" s="10" t="str">
        <f t="shared" si="34"/>
        <v>AMBER STONE CT</v>
      </c>
      <c r="I407" s="8">
        <f t="shared" si="35"/>
        <v>60</v>
      </c>
      <c r="J407" s="10">
        <f t="shared" si="36"/>
        <v>19</v>
      </c>
    </row>
    <row r="408" spans="1:10" hidden="1" x14ac:dyDescent="0.25">
      <c r="A408">
        <v>0.3</v>
      </c>
      <c r="B408" t="s">
        <v>350</v>
      </c>
      <c r="C408">
        <v>46077</v>
      </c>
      <c r="D408" s="1">
        <v>41418</v>
      </c>
      <c r="E408" s="4">
        <v>387630</v>
      </c>
      <c r="F408" s="8">
        <f t="shared" si="32"/>
        <v>5</v>
      </c>
      <c r="G408" s="8" t="str">
        <f t="shared" si="33"/>
        <v>8732</v>
      </c>
      <c r="H408" s="10" t="str">
        <f t="shared" si="34"/>
        <v>WINDPOINTE PASS</v>
      </c>
      <c r="I408" s="8">
        <f t="shared" si="35"/>
        <v>60</v>
      </c>
      <c r="J408" s="10">
        <f t="shared" si="36"/>
        <v>20</v>
      </c>
    </row>
    <row r="409" spans="1:10" x14ac:dyDescent="0.25">
      <c r="A409">
        <v>0.18</v>
      </c>
      <c r="B409" t="s">
        <v>1055</v>
      </c>
      <c r="C409">
        <v>46077</v>
      </c>
      <c r="D409" s="1">
        <v>41418</v>
      </c>
      <c r="E409" s="4">
        <v>408380</v>
      </c>
      <c r="F409" s="8">
        <f t="shared" si="32"/>
        <v>5</v>
      </c>
      <c r="G409" s="8" t="str">
        <f t="shared" si="33"/>
        <v>6284</v>
      </c>
      <c r="H409" s="10" t="str">
        <f t="shared" si="34"/>
        <v>ASPLEY DR</v>
      </c>
      <c r="I409" s="8">
        <f t="shared" si="35"/>
        <v>56</v>
      </c>
      <c r="J409" s="10">
        <f t="shared" si="36"/>
        <v>14</v>
      </c>
    </row>
    <row r="410" spans="1:10" hidden="1" x14ac:dyDescent="0.25">
      <c r="A410">
        <v>0.94099999999999995</v>
      </c>
      <c r="B410" t="s">
        <v>351</v>
      </c>
      <c r="C410">
        <v>46077</v>
      </c>
      <c r="D410" s="1">
        <v>41417</v>
      </c>
      <c r="E410" s="4">
        <v>345000</v>
      </c>
      <c r="F410" s="8">
        <f t="shared" si="32"/>
        <v>4</v>
      </c>
      <c r="G410" s="8" t="str">
        <f t="shared" si="33"/>
        <v>630</v>
      </c>
      <c r="H410" s="10" t="str">
        <f t="shared" si="34"/>
        <v>SUGARBUSH DR</v>
      </c>
      <c r="I410" s="8">
        <f t="shared" si="35"/>
        <v>60</v>
      </c>
      <c r="J410" s="10">
        <f t="shared" si="36"/>
        <v>16</v>
      </c>
    </row>
    <row r="411" spans="1:10" hidden="1" x14ac:dyDescent="0.25">
      <c r="A411">
        <v>0.68700000000000006</v>
      </c>
      <c r="B411" t="s">
        <v>352</v>
      </c>
      <c r="C411">
        <v>46077</v>
      </c>
      <c r="D411" s="1">
        <v>41416</v>
      </c>
      <c r="E411" s="4">
        <v>350000</v>
      </c>
      <c r="F411" s="8">
        <f t="shared" si="32"/>
        <v>5</v>
      </c>
      <c r="G411" s="8" t="str">
        <f t="shared" si="33"/>
        <v>5001</v>
      </c>
      <c r="H411" s="10" t="str">
        <f t="shared" si="34"/>
        <v>SOMERSET LN</v>
      </c>
      <c r="I411" s="8">
        <f t="shared" si="35"/>
        <v>60</v>
      </c>
      <c r="J411" s="10">
        <f t="shared" si="36"/>
        <v>16</v>
      </c>
    </row>
    <row r="412" spans="1:10" hidden="1" x14ac:dyDescent="0.25">
      <c r="A412">
        <v>0.19</v>
      </c>
      <c r="B412" t="s">
        <v>353</v>
      </c>
      <c r="C412">
        <v>46077</v>
      </c>
      <c r="D412" s="1">
        <v>41416</v>
      </c>
      <c r="E412" s="4">
        <v>307090</v>
      </c>
      <c r="F412" s="8">
        <f t="shared" si="32"/>
        <v>5</v>
      </c>
      <c r="G412" s="8" t="str">
        <f t="shared" si="33"/>
        <v>6157</v>
      </c>
      <c r="H412" s="10" t="str">
        <f t="shared" si="34"/>
        <v>EAGLE LAKE DR</v>
      </c>
      <c r="I412" s="8">
        <f t="shared" si="35"/>
        <v>60</v>
      </c>
      <c r="J412" s="10">
        <f t="shared" si="36"/>
        <v>18</v>
      </c>
    </row>
    <row r="413" spans="1:10" hidden="1" x14ac:dyDescent="0.25">
      <c r="A413">
        <v>0.46</v>
      </c>
      <c r="B413" t="s">
        <v>354</v>
      </c>
      <c r="C413">
        <v>46077</v>
      </c>
      <c r="D413" s="1">
        <v>41409</v>
      </c>
      <c r="E413" s="4">
        <v>515000</v>
      </c>
      <c r="F413" s="8">
        <f t="shared" si="32"/>
        <v>5</v>
      </c>
      <c r="G413" s="8" t="str">
        <f t="shared" si="33"/>
        <v>3206</v>
      </c>
      <c r="H413" s="10" t="str">
        <f t="shared" si="34"/>
        <v>WILDLIFE TRAIL</v>
      </c>
      <c r="I413" s="8">
        <f t="shared" si="35"/>
        <v>60</v>
      </c>
      <c r="J413" s="10">
        <f t="shared" si="36"/>
        <v>19</v>
      </c>
    </row>
    <row r="414" spans="1:10" hidden="1" x14ac:dyDescent="0.25">
      <c r="A414">
        <v>0.17</v>
      </c>
      <c r="B414" t="s">
        <v>355</v>
      </c>
      <c r="C414">
        <v>46077</v>
      </c>
      <c r="D414" s="1">
        <v>41418</v>
      </c>
      <c r="E414" s="4">
        <v>284295</v>
      </c>
      <c r="F414" s="8">
        <f t="shared" si="32"/>
        <v>5</v>
      </c>
      <c r="G414" s="8" t="str">
        <f t="shared" si="33"/>
        <v>7831</v>
      </c>
      <c r="H414" s="10" t="str">
        <f t="shared" si="34"/>
        <v>GRAY EAGLE DRIVE</v>
      </c>
      <c r="I414" s="8">
        <f t="shared" si="35"/>
        <v>60</v>
      </c>
      <c r="J414" s="10">
        <f t="shared" si="36"/>
        <v>21</v>
      </c>
    </row>
    <row r="415" spans="1:10" hidden="1" x14ac:dyDescent="0.25">
      <c r="A415">
        <v>2.1</v>
      </c>
      <c r="B415" t="s">
        <v>356</v>
      </c>
      <c r="C415">
        <v>46077</v>
      </c>
      <c r="D415" s="1">
        <v>41381</v>
      </c>
      <c r="E415" s="4">
        <v>1300000</v>
      </c>
      <c r="F415" s="8">
        <f t="shared" si="32"/>
        <v>5</v>
      </c>
      <c r="G415" s="8" t="str">
        <f t="shared" si="33"/>
        <v>6820</v>
      </c>
      <c r="H415" s="10" t="str">
        <f t="shared" si="34"/>
        <v>BERKLEY COURT</v>
      </c>
      <c r="I415" s="8">
        <f t="shared" si="35"/>
        <v>60</v>
      </c>
      <c r="J415" s="10">
        <f t="shared" si="36"/>
        <v>18</v>
      </c>
    </row>
    <row r="416" spans="1:10" hidden="1" x14ac:dyDescent="0.25">
      <c r="A416">
        <v>5.49</v>
      </c>
      <c r="B416" t="s">
        <v>357</v>
      </c>
      <c r="C416">
        <v>46077</v>
      </c>
      <c r="D416" s="1">
        <v>41417</v>
      </c>
      <c r="E416" s="4">
        <v>515000</v>
      </c>
      <c r="F416" s="8">
        <f t="shared" si="32"/>
        <v>5</v>
      </c>
      <c r="G416" s="8" t="str">
        <f t="shared" si="33"/>
        <v>7720</v>
      </c>
      <c r="H416" s="10" t="str">
        <f t="shared" si="34"/>
        <v>S 775 E</v>
      </c>
      <c r="I416" s="8">
        <f t="shared" si="35"/>
        <v>60</v>
      </c>
      <c r="J416" s="10">
        <f t="shared" si="36"/>
        <v>12</v>
      </c>
    </row>
    <row r="417" spans="1:10" hidden="1" x14ac:dyDescent="0.25">
      <c r="A417">
        <v>4.5999999999999999E-2</v>
      </c>
      <c r="B417" t="s">
        <v>358</v>
      </c>
      <c r="C417">
        <v>46077</v>
      </c>
      <c r="D417" s="1">
        <v>41423</v>
      </c>
      <c r="E417" s="4">
        <v>158000</v>
      </c>
      <c r="F417" s="8">
        <f t="shared" si="32"/>
        <v>4</v>
      </c>
      <c r="G417" s="8" t="str">
        <f t="shared" si="33"/>
        <v>114</v>
      </c>
      <c r="H417" s="10" t="str">
        <f t="shared" si="34"/>
        <v>DOMINION DR</v>
      </c>
      <c r="I417" s="8">
        <f t="shared" si="35"/>
        <v>60</v>
      </c>
      <c r="J417" s="10">
        <f t="shared" si="36"/>
        <v>15</v>
      </c>
    </row>
    <row r="418" spans="1:10" hidden="1" x14ac:dyDescent="0.25">
      <c r="A418">
        <v>0.16</v>
      </c>
      <c r="B418" t="s">
        <v>359</v>
      </c>
      <c r="C418">
        <v>46077</v>
      </c>
      <c r="D418" s="1">
        <v>41411</v>
      </c>
      <c r="E418" s="4">
        <v>695000</v>
      </c>
      <c r="F418" s="8">
        <f t="shared" si="32"/>
        <v>5</v>
      </c>
      <c r="G418" s="8" t="str">
        <f t="shared" si="33"/>
        <v>7599</v>
      </c>
      <c r="H418" s="10" t="str">
        <f t="shared" si="34"/>
        <v>W STONEGATE DR</v>
      </c>
      <c r="I418" s="8">
        <f t="shared" si="35"/>
        <v>60</v>
      </c>
      <c r="J418" s="10">
        <f t="shared" si="36"/>
        <v>19</v>
      </c>
    </row>
    <row r="419" spans="1:10" x14ac:dyDescent="0.25">
      <c r="A419">
        <v>0.13</v>
      </c>
      <c r="B419" t="s">
        <v>1088</v>
      </c>
      <c r="C419">
        <v>46077</v>
      </c>
      <c r="D419" s="1">
        <v>41416</v>
      </c>
      <c r="E419" s="4">
        <v>251600</v>
      </c>
      <c r="F419" s="8">
        <f t="shared" si="32"/>
        <v>5</v>
      </c>
      <c r="G419" s="8" t="str">
        <f t="shared" si="33"/>
        <v>6541</v>
      </c>
      <c r="H419" s="10" t="str">
        <f t="shared" si="34"/>
        <v>CHEW Way</v>
      </c>
      <c r="I419" s="8">
        <f t="shared" si="35"/>
        <v>57</v>
      </c>
      <c r="J419" s="10">
        <f t="shared" si="36"/>
        <v>13</v>
      </c>
    </row>
    <row r="420" spans="1:10" hidden="1" x14ac:dyDescent="0.25">
      <c r="A420">
        <v>0.44</v>
      </c>
      <c r="B420" t="s">
        <v>360</v>
      </c>
      <c r="C420">
        <v>46077</v>
      </c>
      <c r="D420" s="1">
        <v>41401</v>
      </c>
      <c r="E420" s="4">
        <v>0</v>
      </c>
      <c r="F420" s="8">
        <f t="shared" si="32"/>
        <v>5</v>
      </c>
      <c r="G420" s="8" t="str">
        <f t="shared" si="33"/>
        <v>1206</v>
      </c>
      <c r="H420" s="10" t="str">
        <f t="shared" si="34"/>
        <v>WINTERWOOD CT</v>
      </c>
      <c r="I420" s="8">
        <f t="shared" si="35"/>
        <v>60</v>
      </c>
      <c r="J420" s="10">
        <f t="shared" si="36"/>
        <v>18</v>
      </c>
    </row>
    <row r="421" spans="1:10" hidden="1" x14ac:dyDescent="0.25">
      <c r="A421">
        <v>0.39</v>
      </c>
      <c r="B421" t="s">
        <v>361</v>
      </c>
      <c r="C421">
        <v>46077</v>
      </c>
      <c r="D421" s="1">
        <v>41417</v>
      </c>
      <c r="E421" s="4">
        <v>430240</v>
      </c>
      <c r="F421" s="8">
        <f t="shared" si="32"/>
        <v>5</v>
      </c>
      <c r="G421" s="8" t="str">
        <f t="shared" si="33"/>
        <v>8900</v>
      </c>
      <c r="H421" s="10" t="str">
        <f t="shared" si="34"/>
        <v>SUGAR CAY COURT</v>
      </c>
      <c r="I421" s="8">
        <f t="shared" si="35"/>
        <v>60</v>
      </c>
      <c r="J421" s="10">
        <f t="shared" si="36"/>
        <v>20</v>
      </c>
    </row>
    <row r="422" spans="1:10" hidden="1" x14ac:dyDescent="0.25">
      <c r="A422">
        <v>0.23</v>
      </c>
      <c r="B422" t="s">
        <v>67</v>
      </c>
      <c r="C422">
        <v>46077</v>
      </c>
      <c r="D422" s="1">
        <v>41416</v>
      </c>
      <c r="E422" s="4">
        <v>267971</v>
      </c>
      <c r="F422" s="8">
        <f t="shared" si="32"/>
        <v>5</v>
      </c>
      <c r="G422" s="8" t="str">
        <f t="shared" si="33"/>
        <v>7731</v>
      </c>
      <c r="H422" s="10" t="str">
        <f t="shared" si="34"/>
        <v>EAGLE POINT CIRCLE</v>
      </c>
      <c r="I422" s="8">
        <f t="shared" si="35"/>
        <v>60</v>
      </c>
      <c r="J422" s="10">
        <f t="shared" si="36"/>
        <v>23</v>
      </c>
    </row>
    <row r="423" spans="1:10" hidden="1" x14ac:dyDescent="0.25">
      <c r="A423">
        <v>0.35</v>
      </c>
      <c r="B423" t="s">
        <v>362</v>
      </c>
      <c r="C423">
        <v>46077</v>
      </c>
      <c r="D423" s="1">
        <v>41417</v>
      </c>
      <c r="E423" s="4">
        <v>385000</v>
      </c>
      <c r="F423" s="8">
        <f t="shared" si="32"/>
        <v>5</v>
      </c>
      <c r="G423" s="8" t="str">
        <f t="shared" si="33"/>
        <v>1292</v>
      </c>
      <c r="H423" s="10" t="str">
        <f t="shared" si="34"/>
        <v>HUNTINGTON WOODS RD</v>
      </c>
      <c r="I423" s="8">
        <f t="shared" si="35"/>
        <v>60</v>
      </c>
      <c r="J423" s="10">
        <f t="shared" si="36"/>
        <v>24</v>
      </c>
    </row>
    <row r="424" spans="1:10" hidden="1" x14ac:dyDescent="0.25">
      <c r="A424">
        <v>0.13200000000000001</v>
      </c>
      <c r="B424" t="s">
        <v>363</v>
      </c>
      <c r="C424">
        <v>46077</v>
      </c>
      <c r="D424" s="1">
        <v>41418</v>
      </c>
      <c r="E424" s="4">
        <v>240000</v>
      </c>
      <c r="F424" s="8">
        <f t="shared" si="32"/>
        <v>4</v>
      </c>
      <c r="G424" s="8" t="str">
        <f t="shared" si="33"/>
        <v>905</v>
      </c>
      <c r="H424" s="10" t="str">
        <f t="shared" si="34"/>
        <v>W OAK ST</v>
      </c>
      <c r="I424" s="8">
        <f t="shared" si="35"/>
        <v>60</v>
      </c>
      <c r="J424" s="10">
        <f t="shared" si="36"/>
        <v>12</v>
      </c>
    </row>
    <row r="425" spans="1:10" hidden="1" x14ac:dyDescent="0.25">
      <c r="A425">
        <v>0.66</v>
      </c>
      <c r="B425" t="s">
        <v>364</v>
      </c>
      <c r="C425">
        <v>46077</v>
      </c>
      <c r="D425" s="1">
        <v>41422</v>
      </c>
      <c r="E425" s="4">
        <v>312500</v>
      </c>
      <c r="F425" s="8">
        <f t="shared" si="32"/>
        <v>5</v>
      </c>
      <c r="G425" s="8" t="str">
        <f t="shared" si="33"/>
        <v>4220</v>
      </c>
      <c r="H425" s="10" t="str">
        <f t="shared" si="34"/>
        <v>FIELD MASTER DR</v>
      </c>
      <c r="I425" s="8">
        <f t="shared" si="35"/>
        <v>60</v>
      </c>
      <c r="J425" s="10">
        <f t="shared" si="36"/>
        <v>20</v>
      </c>
    </row>
    <row r="426" spans="1:10" hidden="1" x14ac:dyDescent="0.25">
      <c r="A426">
        <v>0.17699999999999999</v>
      </c>
      <c r="B426" t="s">
        <v>365</v>
      </c>
      <c r="C426">
        <v>46077</v>
      </c>
      <c r="D426" s="1">
        <v>41417</v>
      </c>
      <c r="E426" s="4">
        <v>129500</v>
      </c>
      <c r="F426" s="8">
        <f t="shared" si="32"/>
        <v>5</v>
      </c>
      <c r="G426" s="8" t="str">
        <f t="shared" si="33"/>
        <v>6422</v>
      </c>
      <c r="H426" s="10" t="str">
        <f t="shared" si="34"/>
        <v>BRADSHIRE CT</v>
      </c>
      <c r="I426" s="8">
        <f t="shared" si="35"/>
        <v>60</v>
      </c>
      <c r="J426" s="10">
        <f t="shared" si="36"/>
        <v>17</v>
      </c>
    </row>
    <row r="427" spans="1:10" x14ac:dyDescent="0.25">
      <c r="A427">
        <v>0.115</v>
      </c>
      <c r="B427" t="s">
        <v>1063</v>
      </c>
      <c r="C427">
        <v>46077</v>
      </c>
      <c r="D427" s="1">
        <v>41422</v>
      </c>
      <c r="E427" s="4">
        <v>270000</v>
      </c>
      <c r="F427" s="8">
        <f t="shared" si="32"/>
        <v>5</v>
      </c>
      <c r="G427" s="8" t="str">
        <f t="shared" si="33"/>
        <v>6707</v>
      </c>
      <c r="H427" s="10" t="str">
        <f t="shared" si="34"/>
        <v>BRANFORD DR</v>
      </c>
      <c r="I427" s="8">
        <f t="shared" si="35"/>
        <v>59</v>
      </c>
      <c r="J427" s="10">
        <f t="shared" si="36"/>
        <v>16</v>
      </c>
    </row>
    <row r="428" spans="1:10" hidden="1" x14ac:dyDescent="0.25">
      <c r="A428">
        <v>0.1</v>
      </c>
      <c r="B428" t="s">
        <v>366</v>
      </c>
      <c r="C428">
        <v>46077</v>
      </c>
      <c r="D428" s="1">
        <v>41416</v>
      </c>
      <c r="E428" s="4">
        <v>40000</v>
      </c>
      <c r="F428" s="8">
        <f t="shared" si="32"/>
        <v>5</v>
      </c>
      <c r="G428" s="8" t="str">
        <f t="shared" si="33"/>
        <v>7638</v>
      </c>
      <c r="H428" s="10" t="str">
        <f t="shared" si="34"/>
        <v>Beekman Terrace</v>
      </c>
      <c r="I428" s="8">
        <f t="shared" si="35"/>
        <v>60</v>
      </c>
      <c r="J428" s="10">
        <f t="shared" si="36"/>
        <v>20</v>
      </c>
    </row>
    <row r="429" spans="1:10" hidden="1" x14ac:dyDescent="0.25">
      <c r="A429">
        <v>0.46</v>
      </c>
      <c r="B429" t="s">
        <v>80</v>
      </c>
      <c r="C429">
        <v>46077</v>
      </c>
      <c r="D429" s="1">
        <v>41424</v>
      </c>
      <c r="E429" s="4">
        <v>570942</v>
      </c>
      <c r="F429" s="8">
        <f t="shared" si="32"/>
        <v>5</v>
      </c>
      <c r="G429" s="8" t="str">
        <f t="shared" si="33"/>
        <v>2502</v>
      </c>
      <c r="H429" s="10" t="str">
        <f t="shared" si="34"/>
        <v>BROOKHAVEN COURT</v>
      </c>
      <c r="I429" s="8">
        <f t="shared" si="35"/>
        <v>60</v>
      </c>
      <c r="J429" s="10">
        <f t="shared" si="36"/>
        <v>21</v>
      </c>
    </row>
    <row r="430" spans="1:10" hidden="1" x14ac:dyDescent="0.25">
      <c r="A430">
        <v>3.05</v>
      </c>
      <c r="B430" t="s">
        <v>367</v>
      </c>
      <c r="C430">
        <v>46077</v>
      </c>
      <c r="D430" s="1">
        <v>41408</v>
      </c>
      <c r="E430" s="4">
        <v>670000</v>
      </c>
      <c r="F430" s="8">
        <f t="shared" si="32"/>
        <v>5</v>
      </c>
      <c r="G430" s="8" t="str">
        <f t="shared" si="33"/>
        <v>9389</v>
      </c>
      <c r="H430" s="10" t="str">
        <f t="shared" si="34"/>
        <v>TIMBERWOLF LN</v>
      </c>
      <c r="I430" s="8">
        <f t="shared" si="35"/>
        <v>60</v>
      </c>
      <c r="J430" s="10">
        <f t="shared" si="36"/>
        <v>18</v>
      </c>
    </row>
    <row r="431" spans="1:10" hidden="1" x14ac:dyDescent="0.25">
      <c r="A431">
        <v>0.26</v>
      </c>
      <c r="B431" t="s">
        <v>368</v>
      </c>
      <c r="C431">
        <v>46077</v>
      </c>
      <c r="D431" s="1">
        <v>41415</v>
      </c>
      <c r="E431" s="4">
        <v>440000</v>
      </c>
      <c r="F431" s="8">
        <f t="shared" si="32"/>
        <v>6</v>
      </c>
      <c r="G431" s="8" t="str">
        <f t="shared" si="33"/>
        <v>11645</v>
      </c>
      <c r="H431" s="10" t="str">
        <f t="shared" si="34"/>
        <v>WEEPING WILLOW CT</v>
      </c>
      <c r="I431" s="8">
        <f t="shared" si="35"/>
        <v>60</v>
      </c>
      <c r="J431" s="10">
        <f t="shared" si="36"/>
        <v>23</v>
      </c>
    </row>
    <row r="432" spans="1:10" hidden="1" x14ac:dyDescent="0.25">
      <c r="A432">
        <v>0.26300000000000001</v>
      </c>
      <c r="B432" t="s">
        <v>369</v>
      </c>
      <c r="C432">
        <v>46077</v>
      </c>
      <c r="D432" s="1">
        <v>41389</v>
      </c>
      <c r="E432" s="4">
        <v>270000</v>
      </c>
      <c r="F432" s="8">
        <f t="shared" si="32"/>
        <v>4</v>
      </c>
      <c r="G432" s="8" t="str">
        <f t="shared" si="33"/>
        <v>580</v>
      </c>
      <c r="H432" s="10" t="str">
        <f t="shared" si="34"/>
        <v>BECKER CT</v>
      </c>
      <c r="I432" s="8">
        <f t="shared" si="35"/>
        <v>60</v>
      </c>
      <c r="J432" s="10">
        <f t="shared" si="36"/>
        <v>13</v>
      </c>
    </row>
    <row r="433" spans="1:10" hidden="1" x14ac:dyDescent="0.25">
      <c r="A433">
        <v>3.6999999999999998E-2</v>
      </c>
      <c r="B433" t="s">
        <v>370</v>
      </c>
      <c r="C433">
        <v>46077</v>
      </c>
      <c r="D433" s="1">
        <v>41423</v>
      </c>
      <c r="E433" s="4">
        <v>168000</v>
      </c>
      <c r="F433" s="8">
        <f t="shared" si="32"/>
        <v>6</v>
      </c>
      <c r="G433" s="8" t="str">
        <f t="shared" si="33"/>
        <v>11715</v>
      </c>
      <c r="H433" s="10" t="str">
        <f t="shared" si="34"/>
        <v>ANTON DR</v>
      </c>
      <c r="I433" s="8">
        <f t="shared" si="35"/>
        <v>60</v>
      </c>
      <c r="J433" s="10">
        <f t="shared" si="36"/>
        <v>14</v>
      </c>
    </row>
    <row r="434" spans="1:10" hidden="1" x14ac:dyDescent="0.25">
      <c r="A434">
        <v>0.37</v>
      </c>
      <c r="B434" t="s">
        <v>371</v>
      </c>
      <c r="C434">
        <v>46077</v>
      </c>
      <c r="D434" s="1">
        <v>41430</v>
      </c>
      <c r="E434" s="4">
        <v>350000</v>
      </c>
      <c r="F434" s="8">
        <f t="shared" si="32"/>
        <v>5</v>
      </c>
      <c r="G434" s="8" t="str">
        <f t="shared" si="33"/>
        <v>4209</v>
      </c>
      <c r="H434" s="10" t="str">
        <f t="shared" si="34"/>
        <v>GREENTHREAD DR</v>
      </c>
      <c r="I434" s="8">
        <f t="shared" si="35"/>
        <v>60</v>
      </c>
      <c r="J434" s="10">
        <f t="shared" si="36"/>
        <v>19</v>
      </c>
    </row>
    <row r="435" spans="1:10" hidden="1" x14ac:dyDescent="0.25">
      <c r="A435">
        <v>0.19</v>
      </c>
      <c r="B435" t="s">
        <v>372</v>
      </c>
      <c r="C435">
        <v>46077</v>
      </c>
      <c r="D435" s="1">
        <v>41409</v>
      </c>
      <c r="E435" s="4">
        <v>75000</v>
      </c>
      <c r="F435" s="8">
        <f t="shared" si="32"/>
        <v>5</v>
      </c>
      <c r="G435" s="8" t="str">
        <f t="shared" si="33"/>
        <v>4910</v>
      </c>
      <c r="H435" s="10" t="str">
        <f t="shared" si="34"/>
        <v>WILLOW RD</v>
      </c>
      <c r="I435" s="8">
        <f t="shared" si="35"/>
        <v>60</v>
      </c>
      <c r="J435" s="10">
        <f t="shared" si="36"/>
        <v>14</v>
      </c>
    </row>
    <row r="436" spans="1:10" hidden="1" x14ac:dyDescent="0.25">
      <c r="A436">
        <v>0.46500000000000002</v>
      </c>
      <c r="B436" t="s">
        <v>35</v>
      </c>
      <c r="C436">
        <v>46077</v>
      </c>
      <c r="D436" s="1">
        <v>41404</v>
      </c>
      <c r="E436" s="4">
        <v>203000</v>
      </c>
      <c r="F436" s="8">
        <f t="shared" si="32"/>
        <v>5</v>
      </c>
      <c r="G436" s="8" t="str">
        <f t="shared" si="33"/>
        <v>1412</v>
      </c>
      <c r="H436" s="10" t="str">
        <f t="shared" si="34"/>
        <v>WATERFORD DR</v>
      </c>
      <c r="I436" s="8">
        <f t="shared" si="35"/>
        <v>60</v>
      </c>
      <c r="J436" s="10">
        <f t="shared" si="36"/>
        <v>17</v>
      </c>
    </row>
    <row r="437" spans="1:10" hidden="1" x14ac:dyDescent="0.25">
      <c r="A437">
        <v>0.17</v>
      </c>
      <c r="B437" t="s">
        <v>373</v>
      </c>
      <c r="C437">
        <v>46077</v>
      </c>
      <c r="D437" s="1">
        <v>41424</v>
      </c>
      <c r="E437" s="4">
        <v>255315</v>
      </c>
      <c r="F437" s="8">
        <f t="shared" si="32"/>
        <v>5</v>
      </c>
      <c r="G437" s="8" t="str">
        <f t="shared" si="33"/>
        <v>6169</v>
      </c>
      <c r="H437" s="10" t="str">
        <f t="shared" si="34"/>
        <v>EAGLE LAKE DR</v>
      </c>
      <c r="I437" s="8">
        <f t="shared" si="35"/>
        <v>60</v>
      </c>
      <c r="J437" s="10">
        <f t="shared" si="36"/>
        <v>18</v>
      </c>
    </row>
    <row r="438" spans="1:10" hidden="1" x14ac:dyDescent="0.25">
      <c r="A438">
        <v>3.99</v>
      </c>
      <c r="B438" t="s">
        <v>374</v>
      </c>
      <c r="C438">
        <v>46077</v>
      </c>
      <c r="D438" s="1">
        <v>41396</v>
      </c>
      <c r="E438" s="4">
        <v>41600</v>
      </c>
      <c r="F438" s="8">
        <f t="shared" si="32"/>
        <v>5</v>
      </c>
      <c r="G438" s="8" t="str">
        <f t="shared" si="33"/>
        <v>3355</v>
      </c>
      <c r="H438" s="10" t="str">
        <f t="shared" si="34"/>
        <v>S 800 E</v>
      </c>
      <c r="I438" s="8">
        <f t="shared" si="35"/>
        <v>60</v>
      </c>
      <c r="J438" s="10">
        <f t="shared" si="36"/>
        <v>12</v>
      </c>
    </row>
    <row r="439" spans="1:10" hidden="1" x14ac:dyDescent="0.25">
      <c r="A439">
        <v>0.34899999999999998</v>
      </c>
      <c r="B439" t="s">
        <v>375</v>
      </c>
      <c r="C439">
        <v>46077</v>
      </c>
      <c r="D439" s="1">
        <v>41424</v>
      </c>
      <c r="E439" s="4">
        <v>475000</v>
      </c>
      <c r="F439" s="8">
        <f t="shared" si="32"/>
        <v>5</v>
      </c>
      <c r="G439" s="8" t="str">
        <f t="shared" si="33"/>
        <v>3945</v>
      </c>
      <c r="H439" s="10" t="str">
        <f t="shared" si="34"/>
        <v>STONINGTON PLACE</v>
      </c>
      <c r="I439" s="8">
        <f t="shared" si="35"/>
        <v>60</v>
      </c>
      <c r="J439" s="10">
        <f t="shared" si="36"/>
        <v>21</v>
      </c>
    </row>
    <row r="440" spans="1:10" hidden="1" x14ac:dyDescent="0.25">
      <c r="A440">
        <v>2</v>
      </c>
      <c r="B440" t="s">
        <v>376</v>
      </c>
      <c r="C440">
        <v>46077</v>
      </c>
      <c r="D440" s="1">
        <v>41410</v>
      </c>
      <c r="E440" s="4">
        <v>650000</v>
      </c>
      <c r="F440" s="8">
        <f t="shared" si="32"/>
        <v>5</v>
      </c>
      <c r="G440" s="8" t="str">
        <f t="shared" si="33"/>
        <v>2534</v>
      </c>
      <c r="H440" s="10" t="str">
        <f t="shared" si="34"/>
        <v>S 875 E</v>
      </c>
      <c r="I440" s="8">
        <f t="shared" si="35"/>
        <v>60</v>
      </c>
      <c r="J440" s="10">
        <f t="shared" si="36"/>
        <v>12</v>
      </c>
    </row>
    <row r="441" spans="1:10" x14ac:dyDescent="0.25">
      <c r="A441">
        <v>0.2</v>
      </c>
      <c r="B441" t="s">
        <v>1076</v>
      </c>
      <c r="C441">
        <v>46077</v>
      </c>
      <c r="D441" s="1">
        <v>41423</v>
      </c>
      <c r="E441" s="4">
        <v>328000</v>
      </c>
      <c r="F441" s="8">
        <f t="shared" si="32"/>
        <v>5</v>
      </c>
      <c r="G441" s="8" t="str">
        <f t="shared" si="33"/>
        <v>6723</v>
      </c>
      <c r="H441" s="10" t="str">
        <f t="shared" si="34"/>
        <v>BROUGHTON CIRCLE</v>
      </c>
      <c r="I441" s="8">
        <f t="shared" si="35"/>
        <v>60</v>
      </c>
      <c r="J441" s="10">
        <f t="shared" si="36"/>
        <v>21</v>
      </c>
    </row>
    <row r="442" spans="1:10" x14ac:dyDescent="0.25">
      <c r="A442">
        <v>0.19</v>
      </c>
      <c r="B442" t="s">
        <v>1056</v>
      </c>
      <c r="C442">
        <v>46077</v>
      </c>
      <c r="D442" s="1">
        <v>41424</v>
      </c>
      <c r="E442" s="4">
        <v>356000</v>
      </c>
      <c r="F442" s="8">
        <f t="shared" si="32"/>
        <v>5</v>
      </c>
      <c r="G442" s="8" t="str">
        <f t="shared" si="33"/>
        <v>6260</v>
      </c>
      <c r="H442" s="10" t="str">
        <f t="shared" si="34"/>
        <v>ASPLEY DR</v>
      </c>
      <c r="I442" s="8">
        <f t="shared" si="35"/>
        <v>56</v>
      </c>
      <c r="J442" s="10">
        <f t="shared" si="36"/>
        <v>14</v>
      </c>
    </row>
    <row r="443" spans="1:10" hidden="1" x14ac:dyDescent="0.25">
      <c r="A443">
        <v>0.40400000000000003</v>
      </c>
      <c r="B443" t="s">
        <v>377</v>
      </c>
      <c r="C443">
        <v>46077</v>
      </c>
      <c r="D443" s="1">
        <v>41409</v>
      </c>
      <c r="E443" s="4">
        <v>428532</v>
      </c>
      <c r="F443" s="8">
        <f t="shared" si="32"/>
        <v>5</v>
      </c>
      <c r="G443" s="8" t="str">
        <f t="shared" si="33"/>
        <v>9085</v>
      </c>
      <c r="H443" s="10" t="str">
        <f t="shared" si="34"/>
        <v>STONINGTON PLACE</v>
      </c>
      <c r="I443" s="8">
        <f t="shared" si="35"/>
        <v>60</v>
      </c>
      <c r="J443" s="10">
        <f t="shared" si="36"/>
        <v>21</v>
      </c>
    </row>
    <row r="444" spans="1:10" hidden="1" x14ac:dyDescent="0.25">
      <c r="A444">
        <v>1.04</v>
      </c>
      <c r="B444" t="s">
        <v>378</v>
      </c>
      <c r="C444">
        <v>46077</v>
      </c>
      <c r="D444" s="1">
        <v>41424</v>
      </c>
      <c r="E444" s="4">
        <v>116950</v>
      </c>
      <c r="F444" s="8">
        <f t="shared" si="32"/>
        <v>5</v>
      </c>
      <c r="G444" s="8" t="str">
        <f t="shared" si="33"/>
        <v>8225</v>
      </c>
      <c r="H444" s="10" t="str">
        <f t="shared" si="34"/>
        <v>E SR 334</v>
      </c>
      <c r="I444" s="8">
        <f t="shared" si="35"/>
        <v>60</v>
      </c>
      <c r="J444" s="10">
        <f t="shared" si="36"/>
        <v>13</v>
      </c>
    </row>
    <row r="445" spans="1:10" hidden="1" x14ac:dyDescent="0.25">
      <c r="A445">
        <v>0.28999999999999998</v>
      </c>
      <c r="B445" t="s">
        <v>379</v>
      </c>
      <c r="C445">
        <v>46077</v>
      </c>
      <c r="D445" s="1">
        <v>41429</v>
      </c>
      <c r="E445" s="4">
        <v>65500</v>
      </c>
      <c r="F445" s="8">
        <f t="shared" si="32"/>
        <v>5</v>
      </c>
      <c r="G445" s="8" t="str">
        <f t="shared" si="33"/>
        <v>9180</v>
      </c>
      <c r="H445" s="10" t="str">
        <f t="shared" si="34"/>
        <v>KEYSTONE COURT</v>
      </c>
      <c r="I445" s="8">
        <f t="shared" si="35"/>
        <v>60</v>
      </c>
      <c r="J445" s="10">
        <f t="shared" si="36"/>
        <v>19</v>
      </c>
    </row>
    <row r="446" spans="1:10" hidden="1" x14ac:dyDescent="0.25">
      <c r="A446">
        <v>1.04</v>
      </c>
      <c r="B446" t="s">
        <v>378</v>
      </c>
      <c r="C446">
        <v>46077</v>
      </c>
      <c r="D446" s="1">
        <v>41424</v>
      </c>
      <c r="E446" s="4">
        <v>95347.5</v>
      </c>
      <c r="F446" s="8">
        <f t="shared" si="32"/>
        <v>5</v>
      </c>
      <c r="G446" s="8" t="str">
        <f t="shared" si="33"/>
        <v>8225</v>
      </c>
      <c r="H446" s="10" t="str">
        <f t="shared" si="34"/>
        <v>E SR 334</v>
      </c>
      <c r="I446" s="8">
        <f t="shared" si="35"/>
        <v>60</v>
      </c>
      <c r="J446" s="10">
        <f t="shared" si="36"/>
        <v>13</v>
      </c>
    </row>
    <row r="447" spans="1:10" hidden="1" x14ac:dyDescent="0.25">
      <c r="A447">
        <v>0.37</v>
      </c>
      <c r="B447" t="s">
        <v>380</v>
      </c>
      <c r="C447">
        <v>46077</v>
      </c>
      <c r="D447" s="1">
        <v>41416</v>
      </c>
      <c r="E447" s="4">
        <v>106000</v>
      </c>
      <c r="F447" s="8">
        <f t="shared" si="32"/>
        <v>6</v>
      </c>
      <c r="G447" s="8" t="str">
        <f t="shared" si="33"/>
        <v>11521</v>
      </c>
      <c r="H447" s="10" t="str">
        <f t="shared" si="34"/>
        <v>WOOD HOLLOW TRAIL</v>
      </c>
      <c r="I447" s="8">
        <f t="shared" si="35"/>
        <v>60</v>
      </c>
      <c r="J447" s="10">
        <f t="shared" si="36"/>
        <v>23</v>
      </c>
    </row>
    <row r="448" spans="1:10" hidden="1" x14ac:dyDescent="0.25">
      <c r="A448">
        <v>0.38</v>
      </c>
      <c r="B448" t="s">
        <v>381</v>
      </c>
      <c r="C448">
        <v>46077</v>
      </c>
      <c r="D448" s="1">
        <v>41425</v>
      </c>
      <c r="E448" s="4">
        <v>320225</v>
      </c>
      <c r="F448" s="8">
        <f t="shared" si="32"/>
        <v>5</v>
      </c>
      <c r="G448" s="8" t="str">
        <f t="shared" si="33"/>
        <v>1222</v>
      </c>
      <c r="H448" s="10" t="str">
        <f t="shared" si="34"/>
        <v>HUNTINGTON WOODS RD</v>
      </c>
      <c r="I448" s="8">
        <f t="shared" si="35"/>
        <v>60</v>
      </c>
      <c r="J448" s="10">
        <f t="shared" si="36"/>
        <v>24</v>
      </c>
    </row>
    <row r="449" spans="1:10" hidden="1" x14ac:dyDescent="0.25">
      <c r="A449">
        <v>0.55300000000000005</v>
      </c>
      <c r="B449" t="s">
        <v>382</v>
      </c>
      <c r="C449">
        <v>46077</v>
      </c>
      <c r="D449" s="1">
        <v>41417</v>
      </c>
      <c r="E449" s="4">
        <v>240000</v>
      </c>
      <c r="F449" s="8">
        <f t="shared" si="32"/>
        <v>5</v>
      </c>
      <c r="G449" s="8" t="str">
        <f t="shared" si="33"/>
        <v>1175</v>
      </c>
      <c r="H449" s="10" t="str">
        <f t="shared" si="34"/>
        <v>PRINCETON PL</v>
      </c>
      <c r="I449" s="8">
        <f t="shared" si="35"/>
        <v>60</v>
      </c>
      <c r="J449" s="10">
        <f t="shared" si="36"/>
        <v>17</v>
      </c>
    </row>
    <row r="450" spans="1:10" hidden="1" x14ac:dyDescent="0.25">
      <c r="A450">
        <v>0.35</v>
      </c>
      <c r="B450" t="s">
        <v>383</v>
      </c>
      <c r="C450">
        <v>46077</v>
      </c>
      <c r="D450" s="1">
        <v>41394</v>
      </c>
      <c r="E450" s="4">
        <v>325000</v>
      </c>
      <c r="F450" s="8">
        <f t="shared" si="32"/>
        <v>5</v>
      </c>
      <c r="G450" s="8" t="str">
        <f t="shared" si="33"/>
        <v>2980</v>
      </c>
      <c r="H450" s="10" t="str">
        <f t="shared" si="34"/>
        <v>STONE CREEK DR</v>
      </c>
      <c r="I450" s="8">
        <f t="shared" si="35"/>
        <v>60</v>
      </c>
      <c r="J450" s="10">
        <f t="shared" si="36"/>
        <v>19</v>
      </c>
    </row>
    <row r="451" spans="1:10" hidden="1" x14ac:dyDescent="0.25">
      <c r="A451">
        <v>0.47</v>
      </c>
      <c r="B451" t="s">
        <v>384</v>
      </c>
      <c r="C451">
        <v>46077</v>
      </c>
      <c r="D451" s="1">
        <v>41374</v>
      </c>
      <c r="E451" s="4">
        <v>85600</v>
      </c>
      <c r="F451" s="8">
        <f t="shared" ref="F451:F514" si="37">FIND(" ",B451,1)</f>
        <v>5</v>
      </c>
      <c r="G451" s="8" t="str">
        <f t="shared" ref="G451:G514" si="38">LEFT(B451,F451-1)</f>
        <v>9630</v>
      </c>
      <c r="H451" s="10" t="str">
        <f t="shared" ref="H451:H514" si="39">MID(B451,F451+1,J451-F451)</f>
        <v>E 600 S</v>
      </c>
      <c r="I451" s="8">
        <f t="shared" ref="I451:I514" si="40">LEN(B451)</f>
        <v>60</v>
      </c>
      <c r="J451" s="10">
        <f t="shared" ref="J451:J514" si="41">IF(ISERROR(FIND("  ",B451,1))=FALSE,FIND("  ",B451,1)-1,LEN(B451))</f>
        <v>12</v>
      </c>
    </row>
    <row r="452" spans="1:10" hidden="1" x14ac:dyDescent="0.25">
      <c r="A452">
        <v>0.3</v>
      </c>
      <c r="B452" t="s">
        <v>72</v>
      </c>
      <c r="C452">
        <v>46077</v>
      </c>
      <c r="D452" s="1">
        <v>41428</v>
      </c>
      <c r="E452" s="4">
        <v>513658</v>
      </c>
      <c r="F452" s="8">
        <f t="shared" si="37"/>
        <v>5</v>
      </c>
      <c r="G452" s="8" t="str">
        <f t="shared" si="38"/>
        <v>2710</v>
      </c>
      <c r="H452" s="10" t="str">
        <f t="shared" si="39"/>
        <v>E HIGH GROVE CIRCLE</v>
      </c>
      <c r="I452" s="8">
        <f t="shared" si="40"/>
        <v>60</v>
      </c>
      <c r="J452" s="10">
        <f t="shared" si="41"/>
        <v>24</v>
      </c>
    </row>
    <row r="453" spans="1:10" hidden="1" x14ac:dyDescent="0.25">
      <c r="A453">
        <v>0.16</v>
      </c>
      <c r="B453" t="s">
        <v>385</v>
      </c>
      <c r="C453">
        <v>46077</v>
      </c>
      <c r="D453" s="1">
        <v>41422</v>
      </c>
      <c r="E453" s="4">
        <v>255000</v>
      </c>
      <c r="F453" s="8">
        <f t="shared" si="37"/>
        <v>5</v>
      </c>
      <c r="G453" s="8" t="str">
        <f t="shared" si="38"/>
        <v>7820</v>
      </c>
      <c r="H453" s="10" t="str">
        <f t="shared" si="39"/>
        <v>HEDGEHOP DR</v>
      </c>
      <c r="I453" s="8">
        <f t="shared" si="40"/>
        <v>60</v>
      </c>
      <c r="J453" s="10">
        <f t="shared" si="41"/>
        <v>16</v>
      </c>
    </row>
    <row r="454" spans="1:10" hidden="1" x14ac:dyDescent="0.25">
      <c r="A454">
        <v>0.17</v>
      </c>
      <c r="B454" t="s">
        <v>91</v>
      </c>
      <c r="C454">
        <v>46077</v>
      </c>
      <c r="D454" s="1">
        <v>41424</v>
      </c>
      <c r="E454" s="4">
        <v>326390</v>
      </c>
      <c r="F454" s="8">
        <f t="shared" si="37"/>
        <v>5</v>
      </c>
      <c r="G454" s="8" t="str">
        <f t="shared" si="38"/>
        <v>6165</v>
      </c>
      <c r="H454" s="10" t="str">
        <f t="shared" si="39"/>
        <v>EAGLE LAKE DR</v>
      </c>
      <c r="I454" s="8">
        <f t="shared" si="40"/>
        <v>60</v>
      </c>
      <c r="J454" s="10">
        <f t="shared" si="41"/>
        <v>18</v>
      </c>
    </row>
    <row r="455" spans="1:10" hidden="1" x14ac:dyDescent="0.25">
      <c r="A455">
        <v>0.20399999999999999</v>
      </c>
      <c r="B455" t="s">
        <v>386</v>
      </c>
      <c r="C455">
        <v>46077</v>
      </c>
      <c r="D455" s="1">
        <v>41423</v>
      </c>
      <c r="E455" s="4">
        <v>299000</v>
      </c>
      <c r="F455" s="8">
        <f t="shared" si="37"/>
        <v>5</v>
      </c>
      <c r="G455" s="8" t="str">
        <f t="shared" si="38"/>
        <v>8832</v>
      </c>
      <c r="H455" s="10" t="str">
        <f t="shared" si="39"/>
        <v>HEATHERSTONE PLACE</v>
      </c>
      <c r="I455" s="8">
        <f t="shared" si="40"/>
        <v>60</v>
      </c>
      <c r="J455" s="10">
        <f t="shared" si="41"/>
        <v>23</v>
      </c>
    </row>
    <row r="456" spans="1:10" hidden="1" x14ac:dyDescent="0.25">
      <c r="A456">
        <v>2.79</v>
      </c>
      <c r="B456" t="s">
        <v>387</v>
      </c>
      <c r="C456">
        <v>46077</v>
      </c>
      <c r="D456" s="1">
        <v>41424</v>
      </c>
      <c r="E456" s="4">
        <v>435000</v>
      </c>
      <c r="F456" s="8">
        <f t="shared" si="37"/>
        <v>5</v>
      </c>
      <c r="G456" s="8" t="str">
        <f t="shared" si="38"/>
        <v>6500</v>
      </c>
      <c r="H456" s="10" t="str">
        <f t="shared" si="39"/>
        <v>MONTANA SPRINGS DR</v>
      </c>
      <c r="I456" s="8">
        <f t="shared" si="40"/>
        <v>60</v>
      </c>
      <c r="J456" s="10">
        <f t="shared" si="41"/>
        <v>23</v>
      </c>
    </row>
    <row r="457" spans="1:10" hidden="1" x14ac:dyDescent="0.25">
      <c r="A457">
        <v>0.34</v>
      </c>
      <c r="B457" t="s">
        <v>388</v>
      </c>
      <c r="C457">
        <v>46077</v>
      </c>
      <c r="D457" s="1">
        <v>41414</v>
      </c>
      <c r="E457" s="4">
        <v>330000</v>
      </c>
      <c r="F457" s="8">
        <f t="shared" si="37"/>
        <v>5</v>
      </c>
      <c r="G457" s="8" t="str">
        <f t="shared" si="38"/>
        <v>4311</v>
      </c>
      <c r="H457" s="10" t="str">
        <f t="shared" si="39"/>
        <v>BRITTANY DR</v>
      </c>
      <c r="I457" s="8">
        <f t="shared" si="40"/>
        <v>60</v>
      </c>
      <c r="J457" s="10">
        <f t="shared" si="41"/>
        <v>16</v>
      </c>
    </row>
    <row r="458" spans="1:10" hidden="1" x14ac:dyDescent="0.25">
      <c r="A458">
        <v>0.31</v>
      </c>
      <c r="B458" t="s">
        <v>389</v>
      </c>
      <c r="C458">
        <v>46077</v>
      </c>
      <c r="D458" s="1">
        <v>41384</v>
      </c>
      <c r="E458" s="4">
        <v>367000</v>
      </c>
      <c r="F458" s="8">
        <f t="shared" si="37"/>
        <v>5</v>
      </c>
      <c r="G458" s="8" t="str">
        <f t="shared" si="38"/>
        <v>6547</v>
      </c>
      <c r="H458" s="10" t="str">
        <f t="shared" si="39"/>
        <v>BRIARWOOD PL</v>
      </c>
      <c r="I458" s="8">
        <f t="shared" si="40"/>
        <v>60</v>
      </c>
      <c r="J458" s="10">
        <f t="shared" si="41"/>
        <v>17</v>
      </c>
    </row>
    <row r="459" spans="1:10" hidden="1" x14ac:dyDescent="0.25">
      <c r="A459">
        <v>0.35499999999999998</v>
      </c>
      <c r="B459" t="s">
        <v>390</v>
      </c>
      <c r="C459">
        <v>46077</v>
      </c>
      <c r="D459" s="1">
        <v>41428</v>
      </c>
      <c r="E459" s="4">
        <v>245000</v>
      </c>
      <c r="F459" s="8">
        <f t="shared" si="37"/>
        <v>5</v>
      </c>
      <c r="G459" s="8" t="str">
        <f t="shared" si="38"/>
        <v>1492</v>
      </c>
      <c r="H459" s="10" t="str">
        <f t="shared" si="39"/>
        <v>WATERFORD DR</v>
      </c>
      <c r="I459" s="8">
        <f t="shared" si="40"/>
        <v>60</v>
      </c>
      <c r="J459" s="10">
        <f t="shared" si="41"/>
        <v>17</v>
      </c>
    </row>
    <row r="460" spans="1:10" hidden="1" x14ac:dyDescent="0.25">
      <c r="A460">
        <v>2.2400000000000002</v>
      </c>
      <c r="B460" t="s">
        <v>391</v>
      </c>
      <c r="C460">
        <v>46077</v>
      </c>
      <c r="D460" s="1">
        <v>41414</v>
      </c>
      <c r="E460" s="4">
        <v>90000</v>
      </c>
      <c r="F460" s="8">
        <f t="shared" si="37"/>
        <v>5</v>
      </c>
      <c r="G460" s="8" t="str">
        <f t="shared" si="38"/>
        <v>2970</v>
      </c>
      <c r="H460" s="10" t="str">
        <f t="shared" si="39"/>
        <v>S 1200 E</v>
      </c>
      <c r="I460" s="8">
        <f t="shared" si="40"/>
        <v>60</v>
      </c>
      <c r="J460" s="10">
        <f t="shared" si="41"/>
        <v>13</v>
      </c>
    </row>
    <row r="461" spans="1:10" hidden="1" x14ac:dyDescent="0.25">
      <c r="A461">
        <v>0.05</v>
      </c>
      <c r="B461" t="s">
        <v>392</v>
      </c>
      <c r="C461">
        <v>46077</v>
      </c>
      <c r="D461" s="1">
        <v>41407</v>
      </c>
      <c r="E461" s="4">
        <v>190000</v>
      </c>
      <c r="F461" s="8">
        <f t="shared" si="37"/>
        <v>6</v>
      </c>
      <c r="G461" s="8" t="str">
        <f t="shared" si="38"/>
        <v>11900</v>
      </c>
      <c r="H461" s="10" t="str">
        <f t="shared" si="39"/>
        <v>KELSO DR</v>
      </c>
      <c r="I461" s="8">
        <f t="shared" si="40"/>
        <v>60</v>
      </c>
      <c r="J461" s="10">
        <f t="shared" si="41"/>
        <v>14</v>
      </c>
    </row>
    <row r="462" spans="1:10" hidden="1" x14ac:dyDescent="0.25">
      <c r="A462">
        <v>0.69</v>
      </c>
      <c r="B462" t="s">
        <v>393</v>
      </c>
      <c r="C462">
        <v>46077</v>
      </c>
      <c r="D462" s="1">
        <v>41394</v>
      </c>
      <c r="E462" s="4">
        <v>299500</v>
      </c>
      <c r="F462" s="8">
        <f t="shared" si="37"/>
        <v>5</v>
      </c>
      <c r="G462" s="8" t="str">
        <f t="shared" si="38"/>
        <v>1095</v>
      </c>
      <c r="H462" s="10" t="str">
        <f t="shared" si="39"/>
        <v>WILLIAMSBURG LN</v>
      </c>
      <c r="I462" s="8">
        <f t="shared" si="40"/>
        <v>60</v>
      </c>
      <c r="J462" s="10">
        <f t="shared" si="41"/>
        <v>20</v>
      </c>
    </row>
    <row r="463" spans="1:10" hidden="1" x14ac:dyDescent="0.25">
      <c r="A463">
        <v>0.44</v>
      </c>
      <c r="B463" t="s">
        <v>394</v>
      </c>
      <c r="C463">
        <v>46077</v>
      </c>
      <c r="D463" s="1">
        <v>41411</v>
      </c>
      <c r="E463" s="4">
        <v>250000</v>
      </c>
      <c r="F463" s="8">
        <f t="shared" si="37"/>
        <v>4</v>
      </c>
      <c r="G463" s="8" t="str">
        <f t="shared" si="38"/>
        <v>635</v>
      </c>
      <c r="H463" s="10" t="str">
        <f t="shared" si="39"/>
        <v>TERRACE DR</v>
      </c>
      <c r="I463" s="8">
        <f t="shared" si="40"/>
        <v>60</v>
      </c>
      <c r="J463" s="10">
        <f t="shared" si="41"/>
        <v>14</v>
      </c>
    </row>
    <row r="464" spans="1:10" x14ac:dyDescent="0.25">
      <c r="A464">
        <v>0.10100000000000001</v>
      </c>
      <c r="B464" t="s">
        <v>1064</v>
      </c>
      <c r="C464">
        <v>46077</v>
      </c>
      <c r="D464" s="1">
        <v>41431</v>
      </c>
      <c r="E464" s="4">
        <v>418808.7</v>
      </c>
      <c r="F464" s="8">
        <f t="shared" si="37"/>
        <v>5</v>
      </c>
      <c r="G464" s="8" t="str">
        <f t="shared" si="38"/>
        <v>6736</v>
      </c>
      <c r="H464" s="10" t="str">
        <f t="shared" si="39"/>
        <v>BRANFORD DR</v>
      </c>
      <c r="I464" s="8">
        <f t="shared" si="40"/>
        <v>59</v>
      </c>
      <c r="J464" s="10">
        <f t="shared" si="41"/>
        <v>16</v>
      </c>
    </row>
    <row r="465" spans="1:10" hidden="1" x14ac:dyDescent="0.25">
      <c r="A465">
        <v>0</v>
      </c>
      <c r="B465" t="s">
        <v>395</v>
      </c>
      <c r="C465">
        <v>46077</v>
      </c>
      <c r="D465" s="1">
        <v>41432</v>
      </c>
      <c r="E465" s="4">
        <v>282500</v>
      </c>
      <c r="F465" s="8">
        <f t="shared" si="37"/>
        <v>4</v>
      </c>
      <c r="G465" s="8" t="str">
        <f t="shared" si="38"/>
        <v>233</v>
      </c>
      <c r="H465" s="10" t="str">
        <f t="shared" si="39"/>
        <v>MANCHESTER DR</v>
      </c>
      <c r="I465" s="8">
        <f t="shared" si="40"/>
        <v>60</v>
      </c>
      <c r="J465" s="10">
        <f t="shared" si="41"/>
        <v>17</v>
      </c>
    </row>
    <row r="466" spans="1:10" hidden="1" x14ac:dyDescent="0.25">
      <c r="A466">
        <v>0.59</v>
      </c>
      <c r="B466" t="s">
        <v>396</v>
      </c>
      <c r="C466">
        <v>46077</v>
      </c>
      <c r="D466" s="1">
        <v>41431</v>
      </c>
      <c r="E466" s="4">
        <v>202368</v>
      </c>
      <c r="F466" s="8">
        <f t="shared" si="37"/>
        <v>4</v>
      </c>
      <c r="G466" s="8" t="str">
        <f t="shared" si="38"/>
        <v>953</v>
      </c>
      <c r="H466" s="10" t="str">
        <f t="shared" si="39"/>
        <v>STARKEY RD</v>
      </c>
      <c r="I466" s="8">
        <f t="shared" si="40"/>
        <v>60</v>
      </c>
      <c r="J466" s="10">
        <f t="shared" si="41"/>
        <v>14</v>
      </c>
    </row>
    <row r="467" spans="1:10" hidden="1" x14ac:dyDescent="0.25">
      <c r="A467">
        <v>0.38</v>
      </c>
      <c r="B467" t="s">
        <v>397</v>
      </c>
      <c r="C467">
        <v>46077</v>
      </c>
      <c r="D467" s="1">
        <v>41425</v>
      </c>
      <c r="E467" s="4">
        <v>415000</v>
      </c>
      <c r="F467" s="8">
        <f t="shared" si="37"/>
        <v>5</v>
      </c>
      <c r="G467" s="8" t="str">
        <f t="shared" si="38"/>
        <v>6732</v>
      </c>
      <c r="H467" s="10" t="str">
        <f t="shared" si="39"/>
        <v>E STONEGATE DR</v>
      </c>
      <c r="I467" s="8">
        <f t="shared" si="40"/>
        <v>60</v>
      </c>
      <c r="J467" s="10">
        <f t="shared" si="41"/>
        <v>19</v>
      </c>
    </row>
    <row r="468" spans="1:10" hidden="1" x14ac:dyDescent="0.25">
      <c r="A468">
        <v>0</v>
      </c>
      <c r="B468" t="s">
        <v>398</v>
      </c>
      <c r="C468">
        <v>46077</v>
      </c>
      <c r="D468" s="1">
        <v>41431</v>
      </c>
      <c r="E468" s="4">
        <v>290000</v>
      </c>
      <c r="F468" s="8">
        <f t="shared" si="37"/>
        <v>4</v>
      </c>
      <c r="G468" s="8" t="str">
        <f t="shared" si="38"/>
        <v>212</v>
      </c>
      <c r="H468" s="10" t="str">
        <f t="shared" si="39"/>
        <v>MANCHESTER DR</v>
      </c>
      <c r="I468" s="8">
        <f t="shared" si="40"/>
        <v>60</v>
      </c>
      <c r="J468" s="10">
        <f t="shared" si="41"/>
        <v>17</v>
      </c>
    </row>
    <row r="469" spans="1:10" x14ac:dyDescent="0.25">
      <c r="A469">
        <v>0.19800000000000001</v>
      </c>
      <c r="B469" t="s">
        <v>1101</v>
      </c>
      <c r="C469">
        <v>46077</v>
      </c>
      <c r="D469" s="1">
        <v>41387</v>
      </c>
      <c r="E469" s="4">
        <v>310000</v>
      </c>
      <c r="F469" s="8">
        <f t="shared" si="37"/>
        <v>5</v>
      </c>
      <c r="G469" s="8" t="str">
        <f t="shared" si="38"/>
        <v>6520</v>
      </c>
      <c r="H469" s="10" t="str">
        <f t="shared" si="39"/>
        <v>DEERSTYNE PL</v>
      </c>
      <c r="I469" s="8">
        <f t="shared" si="40"/>
        <v>61</v>
      </c>
      <c r="J469" s="10">
        <f t="shared" si="41"/>
        <v>17</v>
      </c>
    </row>
    <row r="470" spans="1:10" hidden="1" x14ac:dyDescent="0.25">
      <c r="A470">
        <v>10.724</v>
      </c>
      <c r="B470" t="s">
        <v>399</v>
      </c>
      <c r="C470">
        <v>46077</v>
      </c>
      <c r="D470" s="1">
        <v>41435</v>
      </c>
      <c r="E470" s="4">
        <v>340000</v>
      </c>
      <c r="F470" s="8">
        <f t="shared" si="37"/>
        <v>5</v>
      </c>
      <c r="G470" s="8" t="str">
        <f t="shared" si="38"/>
        <v>7755</v>
      </c>
      <c r="H470" s="10" t="str">
        <f t="shared" si="39"/>
        <v>E 300 S</v>
      </c>
      <c r="I470" s="8">
        <f t="shared" si="40"/>
        <v>60</v>
      </c>
      <c r="J470" s="10">
        <f t="shared" si="41"/>
        <v>12</v>
      </c>
    </row>
    <row r="471" spans="1:10" x14ac:dyDescent="0.25">
      <c r="A471">
        <v>0.14000000000000001</v>
      </c>
      <c r="B471" t="s">
        <v>1097</v>
      </c>
      <c r="C471">
        <v>46077</v>
      </c>
      <c r="D471" s="1">
        <v>41429</v>
      </c>
      <c r="E471" s="4">
        <v>328000</v>
      </c>
      <c r="F471" s="8">
        <f t="shared" si="37"/>
        <v>5</v>
      </c>
      <c r="G471" s="8" t="str">
        <f t="shared" si="38"/>
        <v>6559</v>
      </c>
      <c r="H471" s="10" t="str">
        <f t="shared" si="39"/>
        <v>CURRENT LANE</v>
      </c>
      <c r="I471" s="8">
        <f t="shared" si="40"/>
        <v>63</v>
      </c>
      <c r="J471" s="10">
        <f t="shared" si="41"/>
        <v>17</v>
      </c>
    </row>
    <row r="472" spans="1:10" hidden="1" x14ac:dyDescent="0.25">
      <c r="A472">
        <v>1</v>
      </c>
      <c r="B472" t="s">
        <v>400</v>
      </c>
      <c r="C472">
        <v>46077</v>
      </c>
      <c r="D472" s="1">
        <v>41423</v>
      </c>
      <c r="E472" s="4">
        <v>620000</v>
      </c>
      <c r="F472" s="8">
        <f t="shared" si="37"/>
        <v>5</v>
      </c>
      <c r="G472" s="8" t="str">
        <f t="shared" si="38"/>
        <v>9978</v>
      </c>
      <c r="H472" s="10" t="str">
        <f t="shared" si="39"/>
        <v>IRISHMANS RUN LN</v>
      </c>
      <c r="I472" s="8">
        <f t="shared" si="40"/>
        <v>60</v>
      </c>
      <c r="J472" s="10">
        <f t="shared" si="41"/>
        <v>21</v>
      </c>
    </row>
    <row r="473" spans="1:10" hidden="1" x14ac:dyDescent="0.25">
      <c r="A473">
        <v>0.5</v>
      </c>
      <c r="B473" t="s">
        <v>401</v>
      </c>
      <c r="C473">
        <v>46077</v>
      </c>
      <c r="D473" s="1">
        <v>41430</v>
      </c>
      <c r="E473" s="4">
        <v>77600</v>
      </c>
      <c r="F473" s="8">
        <f t="shared" si="37"/>
        <v>5</v>
      </c>
      <c r="G473" s="8" t="str">
        <f t="shared" si="38"/>
        <v>3256</v>
      </c>
      <c r="H473" s="10" t="str">
        <f t="shared" si="39"/>
        <v>CIMMARON ASH DR</v>
      </c>
      <c r="I473" s="8">
        <f t="shared" si="40"/>
        <v>60</v>
      </c>
      <c r="J473" s="10">
        <f t="shared" si="41"/>
        <v>20</v>
      </c>
    </row>
    <row r="474" spans="1:10" hidden="1" x14ac:dyDescent="0.25">
      <c r="A474">
        <v>0.31</v>
      </c>
      <c r="B474" t="s">
        <v>402</v>
      </c>
      <c r="C474">
        <v>46077</v>
      </c>
      <c r="D474" s="1">
        <v>41425</v>
      </c>
      <c r="E474" s="4">
        <v>415000</v>
      </c>
      <c r="F474" s="8">
        <f t="shared" si="37"/>
        <v>5</v>
      </c>
      <c r="G474" s="8" t="str">
        <f t="shared" si="38"/>
        <v>4766</v>
      </c>
      <c r="H474" s="10" t="str">
        <f t="shared" si="39"/>
        <v>AUSTIN TRC</v>
      </c>
      <c r="I474" s="8">
        <f t="shared" si="40"/>
        <v>60</v>
      </c>
      <c r="J474" s="10">
        <f t="shared" si="41"/>
        <v>15</v>
      </c>
    </row>
    <row r="475" spans="1:10" hidden="1" x14ac:dyDescent="0.25">
      <c r="A475">
        <v>0.59199999999999997</v>
      </c>
      <c r="B475" t="s">
        <v>403</v>
      </c>
      <c r="C475">
        <v>46077</v>
      </c>
      <c r="D475" s="1">
        <v>41432</v>
      </c>
      <c r="E475" s="4">
        <v>535000</v>
      </c>
      <c r="F475" s="8">
        <f t="shared" si="37"/>
        <v>4</v>
      </c>
      <c r="G475" s="8" t="str">
        <f t="shared" si="38"/>
        <v>657</v>
      </c>
      <c r="H475" s="10" t="str">
        <f t="shared" si="39"/>
        <v>SILVER WRAITH CT</v>
      </c>
      <c r="I475" s="8">
        <f t="shared" si="40"/>
        <v>60</v>
      </c>
      <c r="J475" s="10">
        <f t="shared" si="41"/>
        <v>20</v>
      </c>
    </row>
    <row r="476" spans="1:10" hidden="1" x14ac:dyDescent="0.25">
      <c r="A476">
        <v>0.3</v>
      </c>
      <c r="B476" t="s">
        <v>404</v>
      </c>
      <c r="C476">
        <v>46077</v>
      </c>
      <c r="D476" s="1">
        <v>41435</v>
      </c>
      <c r="E476" s="4">
        <v>315000</v>
      </c>
      <c r="F476" s="8">
        <f t="shared" si="37"/>
        <v>5</v>
      </c>
      <c r="G476" s="8" t="str">
        <f t="shared" si="38"/>
        <v>4260</v>
      </c>
      <c r="H476" s="10" t="str">
        <f t="shared" si="39"/>
        <v>FIELD MASTER DR</v>
      </c>
      <c r="I476" s="8">
        <f t="shared" si="40"/>
        <v>60</v>
      </c>
      <c r="J476" s="10">
        <f t="shared" si="41"/>
        <v>20</v>
      </c>
    </row>
    <row r="477" spans="1:10" hidden="1" x14ac:dyDescent="0.25">
      <c r="A477">
        <v>0.15</v>
      </c>
      <c r="B477" t="s">
        <v>406</v>
      </c>
      <c r="C477">
        <v>46077</v>
      </c>
      <c r="D477" s="1">
        <v>41415</v>
      </c>
      <c r="E477" s="4">
        <v>61586</v>
      </c>
      <c r="F477" s="8">
        <f t="shared" si="37"/>
        <v>5</v>
      </c>
      <c r="G477" s="8" t="str">
        <f t="shared" si="38"/>
        <v>7775</v>
      </c>
      <c r="H477" s="10" t="str">
        <f t="shared" si="39"/>
        <v>Blue Jay Way</v>
      </c>
      <c r="I477" s="8">
        <f t="shared" si="40"/>
        <v>60</v>
      </c>
      <c r="J477" s="10">
        <f t="shared" si="41"/>
        <v>17</v>
      </c>
    </row>
    <row r="478" spans="1:10" hidden="1" x14ac:dyDescent="0.25">
      <c r="A478">
        <v>0.42</v>
      </c>
      <c r="B478" t="s">
        <v>407</v>
      </c>
      <c r="C478">
        <v>46077</v>
      </c>
      <c r="D478" s="1">
        <v>41436</v>
      </c>
      <c r="E478" s="4">
        <v>338000</v>
      </c>
      <c r="F478" s="8">
        <f t="shared" si="37"/>
        <v>5</v>
      </c>
      <c r="G478" s="8" t="str">
        <f t="shared" si="38"/>
        <v>4140</v>
      </c>
      <c r="H478" s="10" t="str">
        <f t="shared" si="39"/>
        <v>FIELD MASTER DR</v>
      </c>
      <c r="I478" s="8">
        <f t="shared" si="40"/>
        <v>60</v>
      </c>
      <c r="J478" s="10">
        <f t="shared" si="41"/>
        <v>20</v>
      </c>
    </row>
    <row r="479" spans="1:10" hidden="1" x14ac:dyDescent="0.25">
      <c r="A479">
        <v>0.189</v>
      </c>
      <c r="B479" t="s">
        <v>408</v>
      </c>
      <c r="C479">
        <v>46077</v>
      </c>
      <c r="D479" s="1">
        <v>41403</v>
      </c>
      <c r="E479" s="4">
        <v>147000</v>
      </c>
      <c r="F479" s="8">
        <f t="shared" si="37"/>
        <v>4</v>
      </c>
      <c r="G479" s="8" t="str">
        <f t="shared" si="38"/>
        <v>845</v>
      </c>
      <c r="H479" s="10" t="str">
        <f t="shared" si="39"/>
        <v>W OAK ST</v>
      </c>
      <c r="I479" s="8">
        <f t="shared" si="40"/>
        <v>60</v>
      </c>
      <c r="J479" s="10">
        <f t="shared" si="41"/>
        <v>12</v>
      </c>
    </row>
    <row r="480" spans="1:10" hidden="1" x14ac:dyDescent="0.25">
      <c r="A480">
        <v>0.28999999999999998</v>
      </c>
      <c r="B480" t="s">
        <v>409</v>
      </c>
      <c r="C480">
        <v>46077</v>
      </c>
      <c r="D480" s="1">
        <v>41439</v>
      </c>
      <c r="E480" s="4">
        <v>457778</v>
      </c>
      <c r="F480" s="8">
        <f t="shared" si="37"/>
        <v>5</v>
      </c>
      <c r="G480" s="8" t="str">
        <f t="shared" si="38"/>
        <v>8885</v>
      </c>
      <c r="H480" s="10" t="str">
        <f t="shared" si="39"/>
        <v>WINDPOINTE PASS</v>
      </c>
      <c r="I480" s="8">
        <f t="shared" si="40"/>
        <v>60</v>
      </c>
      <c r="J480" s="10">
        <f t="shared" si="41"/>
        <v>20</v>
      </c>
    </row>
    <row r="481" spans="1:10" hidden="1" x14ac:dyDescent="0.25">
      <c r="A481">
        <v>0.26</v>
      </c>
      <c r="B481" t="s">
        <v>410</v>
      </c>
      <c r="C481">
        <v>46077</v>
      </c>
      <c r="D481" s="1">
        <v>41432</v>
      </c>
      <c r="E481" s="4">
        <v>325000</v>
      </c>
      <c r="F481" s="8">
        <f t="shared" si="37"/>
        <v>5</v>
      </c>
      <c r="G481" s="8" t="str">
        <f t="shared" si="38"/>
        <v>7804</v>
      </c>
      <c r="H481" s="10" t="str">
        <f t="shared" si="39"/>
        <v>SEA EAGLE CIRCLE</v>
      </c>
      <c r="I481" s="8">
        <f t="shared" si="40"/>
        <v>60</v>
      </c>
      <c r="J481" s="10">
        <f t="shared" si="41"/>
        <v>21</v>
      </c>
    </row>
    <row r="482" spans="1:10" hidden="1" x14ac:dyDescent="0.25">
      <c r="A482">
        <v>0.36</v>
      </c>
      <c r="B482" t="s">
        <v>411</v>
      </c>
      <c r="C482">
        <v>46077</v>
      </c>
      <c r="D482" s="1">
        <v>41430</v>
      </c>
      <c r="E482" s="4">
        <v>70100</v>
      </c>
      <c r="F482" s="8">
        <f t="shared" si="37"/>
        <v>5</v>
      </c>
      <c r="G482" s="8" t="str">
        <f t="shared" si="38"/>
        <v>3225</v>
      </c>
      <c r="H482" s="10" t="str">
        <f t="shared" si="39"/>
        <v>AUTUMN ASH DRIVE</v>
      </c>
      <c r="I482" s="8">
        <f t="shared" si="40"/>
        <v>60</v>
      </c>
      <c r="J482" s="10">
        <f t="shared" si="41"/>
        <v>21</v>
      </c>
    </row>
    <row r="483" spans="1:10" hidden="1" x14ac:dyDescent="0.25">
      <c r="A483">
        <v>0.28499999999999998</v>
      </c>
      <c r="B483" t="s">
        <v>412</v>
      </c>
      <c r="C483">
        <v>46077</v>
      </c>
      <c r="D483" s="1">
        <v>41444</v>
      </c>
      <c r="E483" s="4">
        <v>376609</v>
      </c>
      <c r="F483" s="8">
        <f t="shared" si="37"/>
        <v>5</v>
      </c>
      <c r="G483" s="8" t="str">
        <f t="shared" si="38"/>
        <v>9210</v>
      </c>
      <c r="H483" s="10" t="str">
        <f t="shared" si="39"/>
        <v>STONINGTON PLACE</v>
      </c>
      <c r="I483" s="8">
        <f t="shared" si="40"/>
        <v>60</v>
      </c>
      <c r="J483" s="10">
        <f t="shared" si="41"/>
        <v>21</v>
      </c>
    </row>
    <row r="484" spans="1:10" hidden="1" x14ac:dyDescent="0.25">
      <c r="A484">
        <v>0.19</v>
      </c>
      <c r="B484" t="s">
        <v>413</v>
      </c>
      <c r="C484">
        <v>46077</v>
      </c>
      <c r="D484" s="1">
        <v>41430</v>
      </c>
      <c r="E484" s="4">
        <v>300000</v>
      </c>
      <c r="F484" s="8">
        <f t="shared" si="37"/>
        <v>5</v>
      </c>
      <c r="G484" s="8" t="str">
        <f t="shared" si="38"/>
        <v>6202</v>
      </c>
      <c r="H484" s="10" t="str">
        <f t="shared" si="39"/>
        <v>EAGLE LAKE DR</v>
      </c>
      <c r="I484" s="8">
        <f t="shared" si="40"/>
        <v>60</v>
      </c>
      <c r="J484" s="10">
        <f t="shared" si="41"/>
        <v>18</v>
      </c>
    </row>
    <row r="485" spans="1:10" hidden="1" x14ac:dyDescent="0.25">
      <c r="A485">
        <v>0.19</v>
      </c>
      <c r="B485" t="s">
        <v>413</v>
      </c>
      <c r="C485">
        <v>46077</v>
      </c>
      <c r="D485" s="1">
        <v>41374</v>
      </c>
      <c r="E485" s="4">
        <v>300000</v>
      </c>
      <c r="F485" s="8">
        <f t="shared" si="37"/>
        <v>5</v>
      </c>
      <c r="G485" s="8" t="str">
        <f t="shared" si="38"/>
        <v>6202</v>
      </c>
      <c r="H485" s="10" t="str">
        <f t="shared" si="39"/>
        <v>EAGLE LAKE DR</v>
      </c>
      <c r="I485" s="8">
        <f t="shared" si="40"/>
        <v>60</v>
      </c>
      <c r="J485" s="10">
        <f t="shared" si="41"/>
        <v>18</v>
      </c>
    </row>
    <row r="486" spans="1:10" hidden="1" x14ac:dyDescent="0.25">
      <c r="A486">
        <v>0.35</v>
      </c>
      <c r="B486" t="s">
        <v>414</v>
      </c>
      <c r="C486">
        <v>46077</v>
      </c>
      <c r="D486" s="1">
        <v>41444</v>
      </c>
      <c r="E486" s="4">
        <v>387900</v>
      </c>
      <c r="F486" s="8">
        <f t="shared" si="37"/>
        <v>5</v>
      </c>
      <c r="G486" s="8" t="str">
        <f t="shared" si="38"/>
        <v>1252</v>
      </c>
      <c r="H486" s="10" t="str">
        <f t="shared" si="39"/>
        <v>HUNTINGTON WOODS RD</v>
      </c>
      <c r="I486" s="8">
        <f t="shared" si="40"/>
        <v>60</v>
      </c>
      <c r="J486" s="10">
        <f t="shared" si="41"/>
        <v>24</v>
      </c>
    </row>
    <row r="487" spans="1:10" hidden="1" x14ac:dyDescent="0.25">
      <c r="A487">
        <v>0.18</v>
      </c>
      <c r="B487" t="s">
        <v>415</v>
      </c>
      <c r="C487">
        <v>46077</v>
      </c>
      <c r="D487" s="1">
        <v>41430</v>
      </c>
      <c r="E487" s="4">
        <v>319005</v>
      </c>
      <c r="F487" s="8">
        <f t="shared" si="37"/>
        <v>5</v>
      </c>
      <c r="G487" s="8" t="str">
        <f t="shared" si="38"/>
        <v>7836</v>
      </c>
      <c r="H487" s="10" t="str">
        <f t="shared" si="39"/>
        <v>RINGTAIL CIRCLE</v>
      </c>
      <c r="I487" s="8">
        <f t="shared" si="40"/>
        <v>60</v>
      </c>
      <c r="J487" s="10">
        <f t="shared" si="41"/>
        <v>20</v>
      </c>
    </row>
    <row r="488" spans="1:10" hidden="1" x14ac:dyDescent="0.25">
      <c r="A488">
        <v>0.22</v>
      </c>
      <c r="B488" t="s">
        <v>93</v>
      </c>
      <c r="C488">
        <v>46077</v>
      </c>
      <c r="D488" s="1">
        <v>41432</v>
      </c>
      <c r="E488" s="4">
        <v>311470</v>
      </c>
      <c r="F488" s="8">
        <f t="shared" si="37"/>
        <v>5</v>
      </c>
      <c r="G488" s="8" t="str">
        <f t="shared" si="38"/>
        <v>7834</v>
      </c>
      <c r="H488" s="10" t="str">
        <f t="shared" si="39"/>
        <v>RINGTAIL CIRCLE</v>
      </c>
      <c r="I488" s="8">
        <f t="shared" si="40"/>
        <v>60</v>
      </c>
      <c r="J488" s="10">
        <f t="shared" si="41"/>
        <v>20</v>
      </c>
    </row>
    <row r="489" spans="1:10" hidden="1" x14ac:dyDescent="0.25">
      <c r="A489">
        <v>0.39</v>
      </c>
      <c r="B489" t="s">
        <v>416</v>
      </c>
      <c r="C489">
        <v>46077</v>
      </c>
      <c r="D489" s="1">
        <v>41412</v>
      </c>
      <c r="E489" s="4">
        <v>353000</v>
      </c>
      <c r="F489" s="8">
        <f t="shared" si="37"/>
        <v>5</v>
      </c>
      <c r="G489" s="8" t="str">
        <f t="shared" si="38"/>
        <v>2518</v>
      </c>
      <c r="H489" s="10" t="str">
        <f t="shared" si="39"/>
        <v>FAWN BLUFF CT</v>
      </c>
      <c r="I489" s="8">
        <f t="shared" si="40"/>
        <v>60</v>
      </c>
      <c r="J489" s="10">
        <f t="shared" si="41"/>
        <v>18</v>
      </c>
    </row>
    <row r="490" spans="1:10" hidden="1" x14ac:dyDescent="0.25">
      <c r="A490">
        <v>2.0099999999999998</v>
      </c>
      <c r="B490" t="s">
        <v>417</v>
      </c>
      <c r="C490">
        <v>46077</v>
      </c>
      <c r="D490" s="1">
        <v>41428</v>
      </c>
      <c r="E490" s="4">
        <v>750000</v>
      </c>
      <c r="F490" s="8">
        <f t="shared" si="37"/>
        <v>5</v>
      </c>
      <c r="G490" s="8" t="str">
        <f t="shared" si="38"/>
        <v>9275</v>
      </c>
      <c r="H490" s="10" t="str">
        <f t="shared" si="39"/>
        <v>TUNDRA DR</v>
      </c>
      <c r="I490" s="8">
        <f t="shared" si="40"/>
        <v>60</v>
      </c>
      <c r="J490" s="10">
        <f t="shared" si="41"/>
        <v>14</v>
      </c>
    </row>
    <row r="491" spans="1:10" hidden="1" x14ac:dyDescent="0.25">
      <c r="A491">
        <v>0.27</v>
      </c>
      <c r="B491" t="s">
        <v>418</v>
      </c>
      <c r="C491">
        <v>46077</v>
      </c>
      <c r="D491" s="1">
        <v>41431</v>
      </c>
      <c r="E491" s="4">
        <v>322447.17</v>
      </c>
      <c r="F491" s="8">
        <f t="shared" si="37"/>
        <v>6</v>
      </c>
      <c r="G491" s="8" t="str">
        <f t="shared" si="38"/>
        <v>11516</v>
      </c>
      <c r="H491" s="10" t="str">
        <f t="shared" si="39"/>
        <v>GOLDEN WILLOW DRIVE</v>
      </c>
      <c r="I491" s="8">
        <f t="shared" si="40"/>
        <v>60</v>
      </c>
      <c r="J491" s="10">
        <f t="shared" si="41"/>
        <v>25</v>
      </c>
    </row>
    <row r="492" spans="1:10" x14ac:dyDescent="0.25">
      <c r="A492">
        <v>0.13300000000000001</v>
      </c>
      <c r="B492" t="s">
        <v>1083</v>
      </c>
      <c r="C492">
        <v>46077</v>
      </c>
      <c r="D492" s="1">
        <v>41446</v>
      </c>
      <c r="E492" s="4">
        <v>282000</v>
      </c>
      <c r="F492" s="8">
        <f t="shared" si="37"/>
        <v>5</v>
      </c>
      <c r="G492" s="8" t="str">
        <f t="shared" si="38"/>
        <v>6276</v>
      </c>
      <c r="H492" s="10" t="str">
        <f t="shared" si="39"/>
        <v>BULL DR</v>
      </c>
      <c r="I492" s="8">
        <f t="shared" si="40"/>
        <v>55</v>
      </c>
      <c r="J492" s="10">
        <f t="shared" si="41"/>
        <v>12</v>
      </c>
    </row>
    <row r="493" spans="1:10" hidden="1" x14ac:dyDescent="0.25">
      <c r="A493">
        <v>0.3</v>
      </c>
      <c r="B493" t="s">
        <v>419</v>
      </c>
      <c r="C493">
        <v>46077</v>
      </c>
      <c r="D493" s="1">
        <v>41442</v>
      </c>
      <c r="E493" s="4">
        <v>398000</v>
      </c>
      <c r="F493" s="8">
        <f t="shared" si="37"/>
        <v>5</v>
      </c>
      <c r="G493" s="8" t="str">
        <f t="shared" si="38"/>
        <v>6849</v>
      </c>
      <c r="H493" s="10" t="str">
        <f t="shared" si="39"/>
        <v>WOODHAVEN PLACE</v>
      </c>
      <c r="I493" s="8">
        <f t="shared" si="40"/>
        <v>60</v>
      </c>
      <c r="J493" s="10">
        <f t="shared" si="41"/>
        <v>20</v>
      </c>
    </row>
    <row r="494" spans="1:10" hidden="1" x14ac:dyDescent="0.25">
      <c r="A494">
        <v>0.31900000000000001</v>
      </c>
      <c r="B494" t="s">
        <v>420</v>
      </c>
      <c r="C494">
        <v>46077</v>
      </c>
      <c r="D494" s="1">
        <v>41422</v>
      </c>
      <c r="E494" s="4">
        <v>397000</v>
      </c>
      <c r="F494" s="8">
        <f t="shared" si="37"/>
        <v>5</v>
      </c>
      <c r="G494" s="8" t="str">
        <f t="shared" si="38"/>
        <v>9213</v>
      </c>
      <c r="H494" s="10" t="str">
        <f t="shared" si="39"/>
        <v>BROOKSTONE PLACE</v>
      </c>
      <c r="I494" s="8">
        <f t="shared" si="40"/>
        <v>60</v>
      </c>
      <c r="J494" s="10">
        <f t="shared" si="41"/>
        <v>21</v>
      </c>
    </row>
    <row r="495" spans="1:10" hidden="1" x14ac:dyDescent="0.25">
      <c r="A495">
        <v>0.38600000000000001</v>
      </c>
      <c r="B495" t="s">
        <v>421</v>
      </c>
      <c r="C495">
        <v>46077</v>
      </c>
      <c r="D495" s="1">
        <v>41432</v>
      </c>
      <c r="E495" s="4">
        <v>475000</v>
      </c>
      <c r="F495" s="8">
        <f t="shared" si="37"/>
        <v>5</v>
      </c>
      <c r="G495" s="8" t="str">
        <f t="shared" si="38"/>
        <v>9054</v>
      </c>
      <c r="H495" s="10" t="str">
        <f t="shared" si="39"/>
        <v>PEBBLEPOINTE CIR</v>
      </c>
      <c r="I495" s="8">
        <f t="shared" si="40"/>
        <v>60</v>
      </c>
      <c r="J495" s="10">
        <f t="shared" si="41"/>
        <v>21</v>
      </c>
    </row>
    <row r="496" spans="1:10" hidden="1" x14ac:dyDescent="0.25">
      <c r="A496">
        <v>0.17</v>
      </c>
      <c r="B496" t="s">
        <v>422</v>
      </c>
      <c r="C496">
        <v>46077</v>
      </c>
      <c r="D496" s="1">
        <v>41428</v>
      </c>
      <c r="E496" s="4">
        <v>61586</v>
      </c>
      <c r="F496" s="8">
        <f t="shared" si="37"/>
        <v>5</v>
      </c>
      <c r="G496" s="8" t="str">
        <f t="shared" si="38"/>
        <v>7823</v>
      </c>
      <c r="H496" s="10" t="str">
        <f t="shared" si="39"/>
        <v>GRAY EAGLE DRIVE</v>
      </c>
      <c r="I496" s="8">
        <f t="shared" si="40"/>
        <v>60</v>
      </c>
      <c r="J496" s="10">
        <f t="shared" si="41"/>
        <v>21</v>
      </c>
    </row>
    <row r="497" spans="1:10" hidden="1" x14ac:dyDescent="0.25">
      <c r="A497">
        <v>0.39</v>
      </c>
      <c r="B497" t="s">
        <v>423</v>
      </c>
      <c r="C497">
        <v>46077</v>
      </c>
      <c r="D497" s="1">
        <v>41429</v>
      </c>
      <c r="E497" s="4">
        <v>131000</v>
      </c>
      <c r="F497" s="8">
        <f t="shared" si="37"/>
        <v>5</v>
      </c>
      <c r="G497" s="8" t="str">
        <f t="shared" si="38"/>
        <v>3532</v>
      </c>
      <c r="H497" s="10" t="str">
        <f t="shared" si="39"/>
        <v>OLD QUARRY DRIVE</v>
      </c>
      <c r="I497" s="8">
        <f t="shared" si="40"/>
        <v>60</v>
      </c>
      <c r="J497" s="10">
        <f t="shared" si="41"/>
        <v>21</v>
      </c>
    </row>
    <row r="498" spans="1:10" hidden="1" x14ac:dyDescent="0.25">
      <c r="A498">
        <v>0.39</v>
      </c>
      <c r="B498" t="s">
        <v>424</v>
      </c>
      <c r="C498">
        <v>46077</v>
      </c>
      <c r="D498" s="1">
        <v>41429</v>
      </c>
      <c r="E498" s="4">
        <v>131000</v>
      </c>
      <c r="F498" s="8">
        <f t="shared" si="37"/>
        <v>5</v>
      </c>
      <c r="G498" s="8" t="str">
        <f t="shared" si="38"/>
        <v>3565</v>
      </c>
      <c r="H498" s="10" t="str">
        <f t="shared" si="39"/>
        <v>OLD QUARRY DRIVE</v>
      </c>
      <c r="I498" s="8">
        <f t="shared" si="40"/>
        <v>60</v>
      </c>
      <c r="J498" s="10">
        <f t="shared" si="41"/>
        <v>21</v>
      </c>
    </row>
    <row r="499" spans="1:10" hidden="1" x14ac:dyDescent="0.25">
      <c r="A499">
        <v>0.3</v>
      </c>
      <c r="B499" t="s">
        <v>425</v>
      </c>
      <c r="C499">
        <v>46077</v>
      </c>
      <c r="D499" s="1">
        <v>41429</v>
      </c>
      <c r="E499" s="4">
        <v>131000</v>
      </c>
      <c r="F499" s="8">
        <f t="shared" si="37"/>
        <v>5</v>
      </c>
      <c r="G499" s="8" t="str">
        <f t="shared" si="38"/>
        <v>9215</v>
      </c>
      <c r="H499" s="10" t="str">
        <f t="shared" si="39"/>
        <v>KEYSTONE COURT</v>
      </c>
      <c r="I499" s="8">
        <f t="shared" si="40"/>
        <v>60</v>
      </c>
      <c r="J499" s="10">
        <f t="shared" si="41"/>
        <v>19</v>
      </c>
    </row>
    <row r="500" spans="1:10" hidden="1" x14ac:dyDescent="0.25">
      <c r="A500">
        <v>0.87</v>
      </c>
      <c r="B500" t="s">
        <v>426</v>
      </c>
      <c r="C500">
        <v>46077</v>
      </c>
      <c r="D500" s="1">
        <v>41435</v>
      </c>
      <c r="E500" s="4">
        <v>350000</v>
      </c>
      <c r="F500" s="8">
        <f t="shared" si="37"/>
        <v>4</v>
      </c>
      <c r="G500" s="8" t="str">
        <f t="shared" si="38"/>
        <v>440</v>
      </c>
      <c r="H500" s="10" t="str">
        <f t="shared" si="39"/>
        <v>MULBERRY ST</v>
      </c>
      <c r="I500" s="8">
        <f t="shared" si="40"/>
        <v>60</v>
      </c>
      <c r="J500" s="10">
        <f t="shared" si="41"/>
        <v>15</v>
      </c>
    </row>
    <row r="501" spans="1:10" hidden="1" x14ac:dyDescent="0.25">
      <c r="A501">
        <v>0.26</v>
      </c>
      <c r="B501" t="s">
        <v>427</v>
      </c>
      <c r="C501">
        <v>46077</v>
      </c>
      <c r="D501" s="1">
        <v>41439</v>
      </c>
      <c r="E501" s="4">
        <v>448500</v>
      </c>
      <c r="F501" s="8">
        <f t="shared" si="37"/>
        <v>5</v>
      </c>
      <c r="G501" s="8" t="str">
        <f t="shared" si="38"/>
        <v>2830</v>
      </c>
      <c r="H501" s="10" t="str">
        <f t="shared" si="39"/>
        <v>E HIGH GROVE CIRCLE</v>
      </c>
      <c r="I501" s="8">
        <f t="shared" si="40"/>
        <v>60</v>
      </c>
      <c r="J501" s="10">
        <f t="shared" si="41"/>
        <v>24</v>
      </c>
    </row>
    <row r="502" spans="1:10" hidden="1" x14ac:dyDescent="0.25">
      <c r="A502">
        <v>0.59</v>
      </c>
      <c r="B502" t="s">
        <v>428</v>
      </c>
      <c r="C502">
        <v>46077</v>
      </c>
      <c r="D502" s="1">
        <v>41439</v>
      </c>
      <c r="E502" s="4">
        <v>365000</v>
      </c>
      <c r="F502" s="8">
        <f t="shared" si="37"/>
        <v>5</v>
      </c>
      <c r="G502" s="8" t="str">
        <f t="shared" si="38"/>
        <v>1920</v>
      </c>
      <c r="H502" s="10" t="str">
        <f t="shared" si="39"/>
        <v>MULSANNE DR</v>
      </c>
      <c r="I502" s="8">
        <f t="shared" si="40"/>
        <v>60</v>
      </c>
      <c r="J502" s="10">
        <f t="shared" si="41"/>
        <v>16</v>
      </c>
    </row>
    <row r="503" spans="1:10" hidden="1" x14ac:dyDescent="0.25">
      <c r="A503">
        <v>0.46</v>
      </c>
      <c r="B503" t="s">
        <v>429</v>
      </c>
      <c r="C503">
        <v>46077</v>
      </c>
      <c r="D503" s="1">
        <v>41390</v>
      </c>
      <c r="E503" s="4">
        <v>485000</v>
      </c>
      <c r="F503" s="8">
        <f t="shared" si="37"/>
        <v>5</v>
      </c>
      <c r="G503" s="8" t="str">
        <f t="shared" si="38"/>
        <v>9340</v>
      </c>
      <c r="H503" s="10" t="str">
        <f t="shared" si="39"/>
        <v>COBBLESTONE CT</v>
      </c>
      <c r="I503" s="8">
        <f t="shared" si="40"/>
        <v>60</v>
      </c>
      <c r="J503" s="10">
        <f t="shared" si="41"/>
        <v>19</v>
      </c>
    </row>
    <row r="504" spans="1:10" hidden="1" x14ac:dyDescent="0.25">
      <c r="A504">
        <v>0.39</v>
      </c>
      <c r="B504" t="s">
        <v>430</v>
      </c>
      <c r="C504">
        <v>46077</v>
      </c>
      <c r="D504" s="1">
        <v>41404</v>
      </c>
      <c r="E504" s="4">
        <v>330000</v>
      </c>
      <c r="F504" s="8">
        <f t="shared" si="37"/>
        <v>5</v>
      </c>
      <c r="G504" s="8" t="str">
        <f t="shared" si="38"/>
        <v>4281</v>
      </c>
      <c r="H504" s="10" t="str">
        <f t="shared" si="39"/>
        <v>HONEYSUCKLE LN</v>
      </c>
      <c r="I504" s="8">
        <f t="shared" si="40"/>
        <v>60</v>
      </c>
      <c r="J504" s="10">
        <f t="shared" si="41"/>
        <v>19</v>
      </c>
    </row>
    <row r="505" spans="1:10" hidden="1" x14ac:dyDescent="0.25">
      <c r="A505">
        <v>7.1999999999999995E-2</v>
      </c>
      <c r="B505" t="s">
        <v>431</v>
      </c>
      <c r="C505">
        <v>46077</v>
      </c>
      <c r="D505" s="1">
        <v>41415</v>
      </c>
      <c r="E505" s="4">
        <v>165000</v>
      </c>
      <c r="F505" s="8">
        <f t="shared" si="37"/>
        <v>5</v>
      </c>
      <c r="G505" s="8" t="str">
        <f t="shared" si="38"/>
        <v>1446</v>
      </c>
      <c r="H505" s="10" t="str">
        <f t="shared" si="39"/>
        <v>RICHMOND DR</v>
      </c>
      <c r="I505" s="8">
        <f t="shared" si="40"/>
        <v>60</v>
      </c>
      <c r="J505" s="10">
        <f t="shared" si="41"/>
        <v>16</v>
      </c>
    </row>
    <row r="506" spans="1:10" hidden="1" x14ac:dyDescent="0.25">
      <c r="A506">
        <v>0.46</v>
      </c>
      <c r="B506" t="s">
        <v>432</v>
      </c>
      <c r="C506">
        <v>46077</v>
      </c>
      <c r="D506" s="1">
        <v>41446</v>
      </c>
      <c r="E506" s="4">
        <v>397600</v>
      </c>
      <c r="F506" s="8">
        <f t="shared" si="37"/>
        <v>5</v>
      </c>
      <c r="G506" s="8" t="str">
        <f t="shared" si="38"/>
        <v>8832</v>
      </c>
      <c r="H506" s="10" t="str">
        <f t="shared" si="39"/>
        <v>WINDPOINTE PASS</v>
      </c>
      <c r="I506" s="8">
        <f t="shared" si="40"/>
        <v>60</v>
      </c>
      <c r="J506" s="10">
        <f t="shared" si="41"/>
        <v>20</v>
      </c>
    </row>
    <row r="507" spans="1:10" x14ac:dyDescent="0.25">
      <c r="A507">
        <v>0.17899999999999999</v>
      </c>
      <c r="B507" t="s">
        <v>1050</v>
      </c>
      <c r="C507">
        <v>46077</v>
      </c>
      <c r="D507" s="1">
        <v>41439</v>
      </c>
      <c r="E507" s="4">
        <v>368000</v>
      </c>
      <c r="F507" s="8">
        <f t="shared" si="37"/>
        <v>5</v>
      </c>
      <c r="G507" s="8" t="str">
        <f t="shared" si="38"/>
        <v>6275</v>
      </c>
      <c r="H507" s="10" t="str">
        <f t="shared" si="39"/>
        <v>ARCHDALE DR</v>
      </c>
      <c r="I507" s="8">
        <f t="shared" si="40"/>
        <v>58</v>
      </c>
      <c r="J507" s="10">
        <f t="shared" si="41"/>
        <v>16</v>
      </c>
    </row>
    <row r="508" spans="1:10" hidden="1" x14ac:dyDescent="0.25">
      <c r="A508">
        <v>0.56999999999999995</v>
      </c>
      <c r="B508" t="s">
        <v>433</v>
      </c>
      <c r="C508">
        <v>46077</v>
      </c>
      <c r="D508" s="1">
        <v>41423</v>
      </c>
      <c r="E508" s="4">
        <v>315000</v>
      </c>
      <c r="F508" s="8">
        <f t="shared" si="37"/>
        <v>5</v>
      </c>
      <c r="G508" s="8" t="str">
        <f t="shared" si="38"/>
        <v>4240</v>
      </c>
      <c r="H508" s="10" t="str">
        <f t="shared" si="39"/>
        <v>FIELD MASTER DR</v>
      </c>
      <c r="I508" s="8">
        <f t="shared" si="40"/>
        <v>60</v>
      </c>
      <c r="J508" s="10">
        <f t="shared" si="41"/>
        <v>20</v>
      </c>
    </row>
    <row r="509" spans="1:10" hidden="1" x14ac:dyDescent="0.25">
      <c r="A509">
        <v>0.65400000000000003</v>
      </c>
      <c r="B509" t="s">
        <v>434</v>
      </c>
      <c r="C509">
        <v>46077</v>
      </c>
      <c r="D509" s="1">
        <v>41432</v>
      </c>
      <c r="E509" s="4">
        <v>358000</v>
      </c>
      <c r="F509" s="8">
        <f t="shared" si="37"/>
        <v>4</v>
      </c>
      <c r="G509" s="8" t="str">
        <f t="shared" si="38"/>
        <v>170</v>
      </c>
      <c r="H509" s="10" t="str">
        <f t="shared" si="39"/>
        <v>MAXWELL CT</v>
      </c>
      <c r="I509" s="8">
        <f t="shared" si="40"/>
        <v>60</v>
      </c>
      <c r="J509" s="10">
        <f t="shared" si="41"/>
        <v>14</v>
      </c>
    </row>
    <row r="510" spans="1:10" hidden="1" x14ac:dyDescent="0.25">
      <c r="A510">
        <v>0.184</v>
      </c>
      <c r="B510" t="s">
        <v>435</v>
      </c>
      <c r="C510">
        <v>46077</v>
      </c>
      <c r="D510" s="1">
        <v>41452</v>
      </c>
      <c r="E510" s="4">
        <v>635000</v>
      </c>
      <c r="F510" s="8">
        <f t="shared" si="37"/>
        <v>3</v>
      </c>
      <c r="G510" s="8" t="str">
        <f t="shared" si="38"/>
        <v>80</v>
      </c>
      <c r="H510" s="10" t="str">
        <f t="shared" si="39"/>
        <v>N THIRD ST</v>
      </c>
      <c r="I510" s="8">
        <f t="shared" si="40"/>
        <v>60</v>
      </c>
      <c r="J510" s="10">
        <f t="shared" si="41"/>
        <v>13</v>
      </c>
    </row>
    <row r="511" spans="1:10" hidden="1" x14ac:dyDescent="0.25">
      <c r="A511">
        <v>0.24</v>
      </c>
      <c r="B511" t="s">
        <v>436</v>
      </c>
      <c r="C511">
        <v>46077</v>
      </c>
      <c r="D511" s="1">
        <v>41407</v>
      </c>
      <c r="E511" s="4">
        <v>63000</v>
      </c>
      <c r="F511" s="8">
        <f t="shared" si="37"/>
        <v>5</v>
      </c>
      <c r="G511" s="8" t="str">
        <f t="shared" si="38"/>
        <v>7722</v>
      </c>
      <c r="H511" s="10" t="str">
        <f t="shared" si="39"/>
        <v>EAGLE CRESCENT DRIVE</v>
      </c>
      <c r="I511" s="8">
        <f t="shared" si="40"/>
        <v>60</v>
      </c>
      <c r="J511" s="10">
        <f t="shared" si="41"/>
        <v>25</v>
      </c>
    </row>
    <row r="512" spans="1:10" hidden="1" x14ac:dyDescent="0.25">
      <c r="A512">
        <v>0.26600000000000001</v>
      </c>
      <c r="B512" t="s">
        <v>437</v>
      </c>
      <c r="C512">
        <v>46077</v>
      </c>
      <c r="D512" s="1">
        <v>41446</v>
      </c>
      <c r="E512" s="4">
        <v>600000</v>
      </c>
      <c r="F512" s="8">
        <f t="shared" si="37"/>
        <v>5</v>
      </c>
      <c r="G512" s="8" t="str">
        <f t="shared" si="38"/>
        <v>6598</v>
      </c>
      <c r="H512" s="10" t="str">
        <f t="shared" si="39"/>
        <v>WESTMINSTER DR</v>
      </c>
      <c r="I512" s="8">
        <f t="shared" si="40"/>
        <v>60</v>
      </c>
      <c r="J512" s="10">
        <f t="shared" si="41"/>
        <v>19</v>
      </c>
    </row>
    <row r="513" spans="1:10" hidden="1" x14ac:dyDescent="0.25">
      <c r="A513">
        <v>0.42</v>
      </c>
      <c r="B513" t="s">
        <v>438</v>
      </c>
      <c r="C513">
        <v>46077</v>
      </c>
      <c r="D513" s="1">
        <v>41451</v>
      </c>
      <c r="E513" s="4">
        <v>432220</v>
      </c>
      <c r="F513" s="8">
        <f t="shared" si="37"/>
        <v>5</v>
      </c>
      <c r="G513" s="8" t="str">
        <f t="shared" si="38"/>
        <v>3219</v>
      </c>
      <c r="H513" s="10" t="str">
        <f t="shared" si="39"/>
        <v>AUTUMN ASH DRIVE</v>
      </c>
      <c r="I513" s="8">
        <f t="shared" si="40"/>
        <v>60</v>
      </c>
      <c r="J513" s="10">
        <f t="shared" si="41"/>
        <v>21</v>
      </c>
    </row>
    <row r="514" spans="1:10" hidden="1" x14ac:dyDescent="0.25">
      <c r="A514">
        <v>0.38</v>
      </c>
      <c r="B514" t="s">
        <v>30</v>
      </c>
      <c r="C514">
        <v>46077</v>
      </c>
      <c r="D514" s="1">
        <v>41453</v>
      </c>
      <c r="E514" s="4">
        <v>315000</v>
      </c>
      <c r="F514" s="8">
        <f t="shared" si="37"/>
        <v>5</v>
      </c>
      <c r="G514" s="8" t="str">
        <f t="shared" si="38"/>
        <v>4430</v>
      </c>
      <c r="H514" s="10" t="str">
        <f t="shared" si="39"/>
        <v>BRITTANY DR</v>
      </c>
      <c r="I514" s="8">
        <f t="shared" si="40"/>
        <v>60</v>
      </c>
      <c r="J514" s="10">
        <f t="shared" si="41"/>
        <v>16</v>
      </c>
    </row>
    <row r="515" spans="1:10" x14ac:dyDescent="0.25">
      <c r="A515">
        <v>0.19</v>
      </c>
      <c r="B515" t="s">
        <v>1090</v>
      </c>
      <c r="C515">
        <v>46077</v>
      </c>
      <c r="D515" s="1">
        <v>41446</v>
      </c>
      <c r="E515" s="4">
        <v>430000</v>
      </c>
      <c r="F515" s="8">
        <f t="shared" ref="F515:F578" si="42">FIND(" ",B515,1)</f>
        <v>5</v>
      </c>
      <c r="G515" s="8" t="str">
        <f t="shared" ref="G515:G578" si="43">LEFT(B515,F515-1)</f>
        <v>6688</v>
      </c>
      <c r="H515" s="10" t="str">
        <f t="shared" ref="H515:H578" si="44">MID(B515,F515+1,J515-F515)</f>
        <v>CHEW Way</v>
      </c>
      <c r="I515" s="8">
        <f t="shared" ref="I515:I578" si="45">LEN(B515)</f>
        <v>57</v>
      </c>
      <c r="J515" s="10">
        <f t="shared" ref="J515:J578" si="46">IF(ISERROR(FIND("  ",B515,1))=FALSE,FIND("  ",B515,1)-1,LEN(B515))</f>
        <v>13</v>
      </c>
    </row>
    <row r="516" spans="1:10" hidden="1" x14ac:dyDescent="0.25">
      <c r="A516">
        <v>0.55200000000000005</v>
      </c>
      <c r="B516" t="s">
        <v>439</v>
      </c>
      <c r="C516">
        <v>46077</v>
      </c>
      <c r="D516" s="1">
        <v>41436</v>
      </c>
      <c r="E516" s="4">
        <v>229000</v>
      </c>
      <c r="F516" s="8">
        <f t="shared" si="42"/>
        <v>5</v>
      </c>
      <c r="G516" s="8" t="str">
        <f t="shared" si="43"/>
        <v>9838</v>
      </c>
      <c r="H516" s="10" t="str">
        <f t="shared" si="44"/>
        <v>BARTH DR</v>
      </c>
      <c r="I516" s="8">
        <f t="shared" si="45"/>
        <v>60</v>
      </c>
      <c r="J516" s="10">
        <f t="shared" si="46"/>
        <v>13</v>
      </c>
    </row>
    <row r="517" spans="1:10" hidden="1" x14ac:dyDescent="0.25">
      <c r="A517">
        <v>0.378</v>
      </c>
      <c r="B517" t="s">
        <v>440</v>
      </c>
      <c r="C517">
        <v>46077</v>
      </c>
      <c r="D517" s="1">
        <v>41435</v>
      </c>
      <c r="E517" s="4">
        <v>480000</v>
      </c>
      <c r="F517" s="8">
        <f t="shared" si="42"/>
        <v>5</v>
      </c>
      <c r="G517" s="8" t="str">
        <f t="shared" si="43"/>
        <v>4962</v>
      </c>
      <c r="H517" s="10" t="str">
        <f t="shared" si="44"/>
        <v>PEBBLEPOINTE PASS</v>
      </c>
      <c r="I517" s="8">
        <f t="shared" si="45"/>
        <v>60</v>
      </c>
      <c r="J517" s="10">
        <f t="shared" si="46"/>
        <v>22</v>
      </c>
    </row>
    <row r="518" spans="1:10" x14ac:dyDescent="0.25">
      <c r="A518">
        <v>0.20100000000000001</v>
      </c>
      <c r="B518" t="s">
        <v>1109</v>
      </c>
      <c r="C518">
        <v>46077</v>
      </c>
      <c r="D518" s="1">
        <v>41431</v>
      </c>
      <c r="E518" s="4">
        <v>449700</v>
      </c>
      <c r="F518" s="8">
        <f t="shared" si="42"/>
        <v>5</v>
      </c>
      <c r="G518" s="8" t="str">
        <f t="shared" si="43"/>
        <v>6533</v>
      </c>
      <c r="H518" s="10" t="str">
        <f t="shared" si="44"/>
        <v>HORBECK DR</v>
      </c>
      <c r="I518" s="8">
        <f t="shared" si="45"/>
        <v>61</v>
      </c>
      <c r="J518" s="10">
        <f t="shared" si="46"/>
        <v>15</v>
      </c>
    </row>
    <row r="519" spans="1:10" hidden="1" x14ac:dyDescent="0.25">
      <c r="A519">
        <v>0.27</v>
      </c>
      <c r="B519" t="s">
        <v>418</v>
      </c>
      <c r="C519">
        <v>46077</v>
      </c>
      <c r="D519" s="1">
        <v>41446</v>
      </c>
      <c r="E519" s="4">
        <v>410000</v>
      </c>
      <c r="F519" s="8">
        <f t="shared" si="42"/>
        <v>6</v>
      </c>
      <c r="G519" s="8" t="str">
        <f t="shared" si="43"/>
        <v>11516</v>
      </c>
      <c r="H519" s="10" t="str">
        <f t="shared" si="44"/>
        <v>GOLDEN WILLOW DRIVE</v>
      </c>
      <c r="I519" s="8">
        <f t="shared" si="45"/>
        <v>60</v>
      </c>
      <c r="J519" s="10">
        <f t="shared" si="46"/>
        <v>25</v>
      </c>
    </row>
    <row r="520" spans="1:10" hidden="1" x14ac:dyDescent="0.25">
      <c r="A520">
        <v>0.16500000000000001</v>
      </c>
      <c r="B520" t="s">
        <v>441</v>
      </c>
      <c r="C520">
        <v>46077</v>
      </c>
      <c r="D520" s="1">
        <v>41439</v>
      </c>
      <c r="E520" s="4">
        <v>650000</v>
      </c>
      <c r="F520" s="8">
        <f t="shared" si="42"/>
        <v>4</v>
      </c>
      <c r="G520" s="8" t="str">
        <f t="shared" si="43"/>
        <v>330</v>
      </c>
      <c r="H520" s="10" t="str">
        <f t="shared" si="44"/>
        <v>S MAIN ST</v>
      </c>
      <c r="I520" s="8">
        <f t="shared" si="45"/>
        <v>60</v>
      </c>
      <c r="J520" s="10">
        <f t="shared" si="46"/>
        <v>13</v>
      </c>
    </row>
    <row r="521" spans="1:10" hidden="1" x14ac:dyDescent="0.25">
      <c r="A521">
        <v>0.19</v>
      </c>
      <c r="B521" t="s">
        <v>442</v>
      </c>
      <c r="C521">
        <v>46077</v>
      </c>
      <c r="D521" s="1">
        <v>41451</v>
      </c>
      <c r="E521" s="4">
        <v>282500</v>
      </c>
      <c r="F521" s="8">
        <f t="shared" si="42"/>
        <v>5</v>
      </c>
      <c r="G521" s="8" t="str">
        <f t="shared" si="43"/>
        <v>6070</v>
      </c>
      <c r="H521" s="10" t="str">
        <f t="shared" si="44"/>
        <v>CHESTNUT EAGLE DR</v>
      </c>
      <c r="I521" s="8">
        <f t="shared" si="45"/>
        <v>60</v>
      </c>
      <c r="J521" s="10">
        <f t="shared" si="46"/>
        <v>22</v>
      </c>
    </row>
    <row r="522" spans="1:10" hidden="1" x14ac:dyDescent="0.25">
      <c r="A522">
        <v>0.26</v>
      </c>
      <c r="B522" t="s">
        <v>443</v>
      </c>
      <c r="C522">
        <v>46077</v>
      </c>
      <c r="D522" s="1">
        <v>41445</v>
      </c>
      <c r="E522" s="4">
        <v>279900</v>
      </c>
      <c r="F522" s="8">
        <f t="shared" si="42"/>
        <v>5</v>
      </c>
      <c r="G522" s="8" t="str">
        <f t="shared" si="43"/>
        <v>7740</v>
      </c>
      <c r="H522" s="10" t="str">
        <f t="shared" si="44"/>
        <v>IMPERIAL EAGLE DRIVE</v>
      </c>
      <c r="I522" s="8">
        <f t="shared" si="45"/>
        <v>60</v>
      </c>
      <c r="J522" s="10">
        <f t="shared" si="46"/>
        <v>25</v>
      </c>
    </row>
    <row r="523" spans="1:10" hidden="1" x14ac:dyDescent="0.25">
      <c r="A523">
        <v>0.38</v>
      </c>
      <c r="B523" t="s">
        <v>444</v>
      </c>
      <c r="C523">
        <v>46077</v>
      </c>
      <c r="D523" s="1">
        <v>41431</v>
      </c>
      <c r="E523" s="4">
        <v>83889</v>
      </c>
      <c r="F523" s="8">
        <f t="shared" si="42"/>
        <v>6</v>
      </c>
      <c r="G523" s="8" t="str">
        <f t="shared" si="43"/>
        <v>11503</v>
      </c>
      <c r="H523" s="10" t="str">
        <f t="shared" si="44"/>
        <v>WILDLIFE CT</v>
      </c>
      <c r="I523" s="8">
        <f t="shared" si="45"/>
        <v>60</v>
      </c>
      <c r="J523" s="10">
        <f t="shared" si="46"/>
        <v>17</v>
      </c>
    </row>
    <row r="524" spans="1:10" hidden="1" x14ac:dyDescent="0.25">
      <c r="A524">
        <v>0.43</v>
      </c>
      <c r="B524" t="s">
        <v>445</v>
      </c>
      <c r="C524">
        <v>46077</v>
      </c>
      <c r="D524" s="1">
        <v>41450</v>
      </c>
      <c r="E524" s="4">
        <v>480000</v>
      </c>
      <c r="F524" s="8">
        <f t="shared" si="42"/>
        <v>6</v>
      </c>
      <c r="G524" s="8" t="str">
        <f t="shared" si="43"/>
        <v>11517</v>
      </c>
      <c r="H524" s="10" t="str">
        <f t="shared" si="44"/>
        <v>WILLOW BEND DRIVE</v>
      </c>
      <c r="I524" s="8">
        <f t="shared" si="45"/>
        <v>60</v>
      </c>
      <c r="J524" s="10">
        <f t="shared" si="46"/>
        <v>23</v>
      </c>
    </row>
    <row r="525" spans="1:10" hidden="1" x14ac:dyDescent="0.25">
      <c r="A525">
        <v>0.35</v>
      </c>
      <c r="B525" t="s">
        <v>446</v>
      </c>
      <c r="C525">
        <v>46077</v>
      </c>
      <c r="D525" s="1">
        <v>41444</v>
      </c>
      <c r="E525" s="4">
        <v>450000</v>
      </c>
      <c r="F525" s="8">
        <f t="shared" si="42"/>
        <v>5</v>
      </c>
      <c r="G525" s="8" t="str">
        <f t="shared" si="43"/>
        <v>3271</v>
      </c>
      <c r="H525" s="10" t="str">
        <f t="shared" si="44"/>
        <v>WILDLIFE TRAIL</v>
      </c>
      <c r="I525" s="8">
        <f t="shared" si="45"/>
        <v>60</v>
      </c>
      <c r="J525" s="10">
        <f t="shared" si="46"/>
        <v>19</v>
      </c>
    </row>
    <row r="526" spans="1:10" hidden="1" x14ac:dyDescent="0.25">
      <c r="A526">
        <v>0.36199999999999999</v>
      </c>
      <c r="B526" t="s">
        <v>447</v>
      </c>
      <c r="C526">
        <v>46077</v>
      </c>
      <c r="D526" s="1">
        <v>41445</v>
      </c>
      <c r="E526" s="4">
        <v>88250</v>
      </c>
      <c r="F526" s="8">
        <f t="shared" si="42"/>
        <v>4</v>
      </c>
      <c r="G526" s="8" t="str">
        <f t="shared" si="43"/>
        <v>573</v>
      </c>
      <c r="H526" s="10" t="str">
        <f t="shared" si="44"/>
        <v>MEADOW LN</v>
      </c>
      <c r="I526" s="8">
        <f t="shared" si="45"/>
        <v>60</v>
      </c>
      <c r="J526" s="10">
        <f t="shared" si="46"/>
        <v>13</v>
      </c>
    </row>
    <row r="527" spans="1:10" hidden="1" x14ac:dyDescent="0.25">
      <c r="A527">
        <v>0.38</v>
      </c>
      <c r="B527" t="s">
        <v>448</v>
      </c>
      <c r="C527">
        <v>46077</v>
      </c>
      <c r="D527" s="1">
        <v>41453</v>
      </c>
      <c r="E527" s="4">
        <v>399900</v>
      </c>
      <c r="F527" s="8">
        <f t="shared" si="42"/>
        <v>5</v>
      </c>
      <c r="G527" s="8" t="str">
        <f t="shared" si="43"/>
        <v>2977</v>
      </c>
      <c r="H527" s="10" t="str">
        <f t="shared" si="44"/>
        <v>STONE CREEK DR</v>
      </c>
      <c r="I527" s="8">
        <f t="shared" si="45"/>
        <v>60</v>
      </c>
      <c r="J527" s="10">
        <f t="shared" si="46"/>
        <v>19</v>
      </c>
    </row>
    <row r="528" spans="1:10" hidden="1" x14ac:dyDescent="0.25">
      <c r="A528">
        <v>0.28000000000000003</v>
      </c>
      <c r="B528" t="s">
        <v>449</v>
      </c>
      <c r="C528">
        <v>46077</v>
      </c>
      <c r="D528" s="1">
        <v>41438</v>
      </c>
      <c r="E528" s="4">
        <v>415000</v>
      </c>
      <c r="F528" s="8">
        <f t="shared" si="42"/>
        <v>5</v>
      </c>
      <c r="G528" s="8" t="str">
        <f t="shared" si="43"/>
        <v>9684</v>
      </c>
      <c r="H528" s="10" t="str">
        <f t="shared" si="44"/>
        <v>AUTUMN WAY</v>
      </c>
      <c r="I528" s="8">
        <f t="shared" si="45"/>
        <v>60</v>
      </c>
      <c r="J528" s="10">
        <f t="shared" si="46"/>
        <v>15</v>
      </c>
    </row>
    <row r="529" spans="1:10" hidden="1" x14ac:dyDescent="0.25">
      <c r="A529">
        <v>0.13800000000000001</v>
      </c>
      <c r="B529" t="s">
        <v>450</v>
      </c>
      <c r="C529">
        <v>46077</v>
      </c>
      <c r="D529" s="1">
        <v>41445</v>
      </c>
      <c r="E529" s="4">
        <v>125000</v>
      </c>
      <c r="F529" s="8">
        <f t="shared" si="42"/>
        <v>4</v>
      </c>
      <c r="G529" s="8" t="str">
        <f t="shared" si="43"/>
        <v>260</v>
      </c>
      <c r="H529" s="10" t="str">
        <f t="shared" si="44"/>
        <v>N THIRD ST</v>
      </c>
      <c r="I529" s="8">
        <f t="shared" si="45"/>
        <v>60</v>
      </c>
      <c r="J529" s="10">
        <f t="shared" si="46"/>
        <v>14</v>
      </c>
    </row>
    <row r="530" spans="1:10" hidden="1" x14ac:dyDescent="0.25">
      <c r="A530">
        <v>0.41299999999999998</v>
      </c>
      <c r="B530" t="s">
        <v>29</v>
      </c>
      <c r="C530">
        <v>46077</v>
      </c>
      <c r="D530" s="1">
        <v>41444</v>
      </c>
      <c r="E530" s="4">
        <v>139900</v>
      </c>
      <c r="F530" s="8">
        <f t="shared" si="42"/>
        <v>4</v>
      </c>
      <c r="G530" s="8" t="str">
        <f t="shared" si="43"/>
        <v>481</v>
      </c>
      <c r="H530" s="10" t="str">
        <f t="shared" si="44"/>
        <v>BEVERLY DR</v>
      </c>
      <c r="I530" s="8">
        <f t="shared" si="45"/>
        <v>60</v>
      </c>
      <c r="J530" s="10">
        <f t="shared" si="46"/>
        <v>14</v>
      </c>
    </row>
    <row r="531" spans="1:10" x14ac:dyDescent="0.25">
      <c r="A531">
        <v>0.193</v>
      </c>
      <c r="B531" t="s">
        <v>1105</v>
      </c>
      <c r="C531">
        <v>46077</v>
      </c>
      <c r="D531" s="1">
        <v>41453</v>
      </c>
      <c r="E531" s="4">
        <v>327000</v>
      </c>
      <c r="F531" s="8">
        <f t="shared" si="42"/>
        <v>5</v>
      </c>
      <c r="G531" s="8" t="str">
        <f t="shared" si="43"/>
        <v>6472</v>
      </c>
      <c r="H531" s="10" t="str">
        <f t="shared" si="44"/>
        <v>FILSON TRACE</v>
      </c>
      <c r="I531" s="8">
        <f t="shared" si="45"/>
        <v>58</v>
      </c>
      <c r="J531" s="10">
        <f t="shared" si="46"/>
        <v>17</v>
      </c>
    </row>
    <row r="532" spans="1:10" hidden="1" x14ac:dyDescent="0.25">
      <c r="A532">
        <v>0.22</v>
      </c>
      <c r="B532" t="s">
        <v>109</v>
      </c>
      <c r="C532">
        <v>46077</v>
      </c>
      <c r="D532" s="1">
        <v>41446</v>
      </c>
      <c r="E532" s="4">
        <v>266635</v>
      </c>
      <c r="F532" s="8">
        <f t="shared" si="42"/>
        <v>5</v>
      </c>
      <c r="G532" s="8" t="str">
        <f t="shared" si="43"/>
        <v>7832</v>
      </c>
      <c r="H532" s="10" t="str">
        <f t="shared" si="44"/>
        <v>RINGTAIL CIRCLE</v>
      </c>
      <c r="I532" s="8">
        <f t="shared" si="45"/>
        <v>60</v>
      </c>
      <c r="J532" s="10">
        <f t="shared" si="46"/>
        <v>20</v>
      </c>
    </row>
    <row r="533" spans="1:10" hidden="1" x14ac:dyDescent="0.25">
      <c r="A533">
        <v>0.28999999999999998</v>
      </c>
      <c r="B533" t="s">
        <v>452</v>
      </c>
      <c r="C533">
        <v>46077</v>
      </c>
      <c r="D533" s="1">
        <v>41453</v>
      </c>
      <c r="E533" s="4">
        <v>99000</v>
      </c>
      <c r="F533" s="8">
        <f t="shared" si="42"/>
        <v>6</v>
      </c>
      <c r="G533" s="8" t="str">
        <f t="shared" si="43"/>
        <v>11561</v>
      </c>
      <c r="H533" s="10" t="str">
        <f t="shared" si="44"/>
        <v>WEEPING WILLOW DR</v>
      </c>
      <c r="I533" s="8">
        <f t="shared" si="45"/>
        <v>60</v>
      </c>
      <c r="J533" s="10">
        <f t="shared" si="46"/>
        <v>23</v>
      </c>
    </row>
    <row r="534" spans="1:10" hidden="1" x14ac:dyDescent="0.25">
      <c r="A534">
        <v>0.39</v>
      </c>
      <c r="B534" t="s">
        <v>453</v>
      </c>
      <c r="C534">
        <v>46077</v>
      </c>
      <c r="D534" s="1">
        <v>41446</v>
      </c>
      <c r="E534" s="4">
        <v>355000</v>
      </c>
      <c r="F534" s="8">
        <f t="shared" si="42"/>
        <v>5</v>
      </c>
      <c r="G534" s="8" t="str">
        <f t="shared" si="43"/>
        <v>4291</v>
      </c>
      <c r="H534" s="10" t="str">
        <f t="shared" si="44"/>
        <v>REDWOOD CT</v>
      </c>
      <c r="I534" s="8">
        <f t="shared" si="45"/>
        <v>60</v>
      </c>
      <c r="J534" s="10">
        <f t="shared" si="46"/>
        <v>15</v>
      </c>
    </row>
    <row r="535" spans="1:10" hidden="1" x14ac:dyDescent="0.25">
      <c r="A535">
        <v>0.38</v>
      </c>
      <c r="B535" t="s">
        <v>454</v>
      </c>
      <c r="C535">
        <v>46077</v>
      </c>
      <c r="D535" s="1">
        <v>41423</v>
      </c>
      <c r="E535" s="4">
        <v>518000</v>
      </c>
      <c r="F535" s="8">
        <f t="shared" si="42"/>
        <v>6</v>
      </c>
      <c r="G535" s="8" t="str">
        <f t="shared" si="43"/>
        <v>11320</v>
      </c>
      <c r="H535" s="10" t="str">
        <f t="shared" si="44"/>
        <v>ABERCAIRN CT</v>
      </c>
      <c r="I535" s="8">
        <f t="shared" si="45"/>
        <v>60</v>
      </c>
      <c r="J535" s="10">
        <f t="shared" si="46"/>
        <v>18</v>
      </c>
    </row>
    <row r="536" spans="1:10" hidden="1" x14ac:dyDescent="0.25">
      <c r="A536">
        <v>0.99</v>
      </c>
      <c r="B536" t="s">
        <v>455</v>
      </c>
      <c r="C536">
        <v>46077</v>
      </c>
      <c r="D536" s="1">
        <v>41442</v>
      </c>
      <c r="E536" s="4">
        <v>950000</v>
      </c>
      <c r="F536" s="8">
        <f t="shared" si="42"/>
        <v>6</v>
      </c>
      <c r="G536" s="8" t="str">
        <f t="shared" si="43"/>
        <v>11526</v>
      </c>
      <c r="H536" s="10" t="str">
        <f t="shared" si="44"/>
        <v>WILLOW RIDGE DR</v>
      </c>
      <c r="I536" s="8">
        <f t="shared" si="45"/>
        <v>60</v>
      </c>
      <c r="J536" s="10">
        <f t="shared" si="46"/>
        <v>21</v>
      </c>
    </row>
    <row r="537" spans="1:10" hidden="1" x14ac:dyDescent="0.25">
      <c r="A537">
        <v>0.22</v>
      </c>
      <c r="B537" t="s">
        <v>456</v>
      </c>
      <c r="C537">
        <v>46077</v>
      </c>
      <c r="D537" s="1">
        <v>41446</v>
      </c>
      <c r="E537" s="4">
        <v>320000</v>
      </c>
      <c r="F537" s="8">
        <f t="shared" si="42"/>
        <v>5</v>
      </c>
      <c r="G537" s="8" t="str">
        <f t="shared" si="43"/>
        <v>7803</v>
      </c>
      <c r="H537" s="10" t="str">
        <f t="shared" si="44"/>
        <v>PARKDALE DR</v>
      </c>
      <c r="I537" s="8">
        <f t="shared" si="45"/>
        <v>60</v>
      </c>
      <c r="J537" s="10">
        <f t="shared" si="46"/>
        <v>16</v>
      </c>
    </row>
    <row r="538" spans="1:10" hidden="1" x14ac:dyDescent="0.25">
      <c r="A538">
        <v>0.34</v>
      </c>
      <c r="B538" t="s">
        <v>458</v>
      </c>
      <c r="C538">
        <v>46077</v>
      </c>
      <c r="D538" s="1">
        <v>41456</v>
      </c>
      <c r="E538" s="4">
        <v>330000</v>
      </c>
      <c r="F538" s="8">
        <f t="shared" si="42"/>
        <v>5</v>
      </c>
      <c r="G538" s="8" t="str">
        <f t="shared" si="43"/>
        <v>4257</v>
      </c>
      <c r="H538" s="10" t="str">
        <f t="shared" si="44"/>
        <v>GREENTHREAD DR</v>
      </c>
      <c r="I538" s="8">
        <f t="shared" si="45"/>
        <v>60</v>
      </c>
      <c r="J538" s="10">
        <f t="shared" si="46"/>
        <v>19</v>
      </c>
    </row>
    <row r="539" spans="1:10" hidden="1" x14ac:dyDescent="0.25">
      <c r="A539">
        <v>0.35</v>
      </c>
      <c r="B539" t="s">
        <v>459</v>
      </c>
      <c r="C539">
        <v>46077</v>
      </c>
      <c r="D539" s="1">
        <v>41445</v>
      </c>
      <c r="E539" s="4">
        <v>415595</v>
      </c>
      <c r="F539" s="8">
        <f t="shared" si="42"/>
        <v>5</v>
      </c>
      <c r="G539" s="8" t="str">
        <f t="shared" si="43"/>
        <v>2995</v>
      </c>
      <c r="H539" s="10" t="str">
        <f t="shared" si="44"/>
        <v>Stone Creek Dr</v>
      </c>
      <c r="I539" s="8">
        <f t="shared" si="45"/>
        <v>60</v>
      </c>
      <c r="J539" s="10">
        <f t="shared" si="46"/>
        <v>19</v>
      </c>
    </row>
    <row r="540" spans="1:10" x14ac:dyDescent="0.25">
      <c r="A540">
        <v>0.14000000000000001</v>
      </c>
      <c r="B540" t="s">
        <v>1091</v>
      </c>
      <c r="C540">
        <v>46077</v>
      </c>
      <c r="D540" s="1">
        <v>41451</v>
      </c>
      <c r="E540" s="4">
        <v>260000</v>
      </c>
      <c r="F540" s="8">
        <f t="shared" si="42"/>
        <v>5</v>
      </c>
      <c r="G540" s="8" t="str">
        <f t="shared" si="43"/>
        <v>6538</v>
      </c>
      <c r="H540" s="10" t="str">
        <f t="shared" si="44"/>
        <v>CHEW WAY</v>
      </c>
      <c r="I540" s="8">
        <f t="shared" si="45"/>
        <v>57</v>
      </c>
      <c r="J540" s="10">
        <f t="shared" si="46"/>
        <v>13</v>
      </c>
    </row>
    <row r="541" spans="1:10" hidden="1" x14ac:dyDescent="0.25">
      <c r="A541">
        <v>0.35</v>
      </c>
      <c r="B541" t="s">
        <v>460</v>
      </c>
      <c r="C541">
        <v>46077</v>
      </c>
      <c r="D541" s="1">
        <v>41439</v>
      </c>
      <c r="E541" s="4">
        <v>490000</v>
      </c>
      <c r="F541" s="8">
        <f t="shared" si="42"/>
        <v>5</v>
      </c>
      <c r="G541" s="8" t="str">
        <f t="shared" si="43"/>
        <v>9834</v>
      </c>
      <c r="H541" s="10" t="str">
        <f t="shared" si="44"/>
        <v>BUTTONDOWN LN</v>
      </c>
      <c r="I541" s="8">
        <f t="shared" si="45"/>
        <v>60</v>
      </c>
      <c r="J541" s="10">
        <f t="shared" si="46"/>
        <v>18</v>
      </c>
    </row>
    <row r="542" spans="1:10" hidden="1" x14ac:dyDescent="0.25">
      <c r="A542">
        <v>0.21</v>
      </c>
      <c r="B542" t="s">
        <v>461</v>
      </c>
      <c r="C542">
        <v>46077</v>
      </c>
      <c r="D542" s="1">
        <v>41444</v>
      </c>
      <c r="E542" s="4">
        <v>295100</v>
      </c>
      <c r="F542" s="8">
        <f t="shared" si="42"/>
        <v>4</v>
      </c>
      <c r="G542" s="8" t="str">
        <f t="shared" si="43"/>
        <v>758</v>
      </c>
      <c r="H542" s="10" t="str">
        <f t="shared" si="44"/>
        <v>BLOOR WOODS CT</v>
      </c>
      <c r="I542" s="8">
        <f t="shared" si="45"/>
        <v>60</v>
      </c>
      <c r="J542" s="10">
        <f t="shared" si="46"/>
        <v>18</v>
      </c>
    </row>
    <row r="543" spans="1:10" x14ac:dyDescent="0.25">
      <c r="A543">
        <v>0.20100000000000001</v>
      </c>
      <c r="B543" t="s">
        <v>1102</v>
      </c>
      <c r="C543">
        <v>46077</v>
      </c>
      <c r="D543" s="1">
        <v>41451</v>
      </c>
      <c r="E543" s="4">
        <v>364000</v>
      </c>
      <c r="F543" s="8">
        <f t="shared" si="42"/>
        <v>5</v>
      </c>
      <c r="G543" s="8" t="str">
        <f t="shared" si="43"/>
        <v>6556</v>
      </c>
      <c r="H543" s="10" t="str">
        <f t="shared" si="44"/>
        <v>EDGEMONT TRACE</v>
      </c>
      <c r="I543" s="8">
        <f t="shared" si="45"/>
        <v>60</v>
      </c>
      <c r="J543" s="10">
        <f t="shared" si="46"/>
        <v>19</v>
      </c>
    </row>
    <row r="544" spans="1:10" hidden="1" x14ac:dyDescent="0.25">
      <c r="A544">
        <v>0.54</v>
      </c>
      <c r="B544" t="s">
        <v>286</v>
      </c>
      <c r="C544">
        <v>46077</v>
      </c>
      <c r="D544" s="1">
        <v>41438</v>
      </c>
      <c r="E544" s="4">
        <v>415000</v>
      </c>
      <c r="F544" s="8">
        <f t="shared" si="42"/>
        <v>5</v>
      </c>
      <c r="G544" s="8" t="str">
        <f t="shared" si="43"/>
        <v>4954</v>
      </c>
      <c r="H544" s="10" t="str">
        <f t="shared" si="44"/>
        <v>WILLOW RIDGE CT</v>
      </c>
      <c r="I544" s="8">
        <f t="shared" si="45"/>
        <v>60</v>
      </c>
      <c r="J544" s="10">
        <f t="shared" si="46"/>
        <v>20</v>
      </c>
    </row>
    <row r="545" spans="1:10" hidden="1" x14ac:dyDescent="0.25">
      <c r="A545">
        <v>0.16500000000000001</v>
      </c>
      <c r="B545" t="s">
        <v>462</v>
      </c>
      <c r="C545">
        <v>46077</v>
      </c>
      <c r="D545" s="1">
        <v>41450</v>
      </c>
      <c r="E545" s="4">
        <v>220000</v>
      </c>
      <c r="F545" s="8">
        <f t="shared" si="42"/>
        <v>4</v>
      </c>
      <c r="G545" s="8" t="str">
        <f t="shared" si="43"/>
        <v>410</v>
      </c>
      <c r="H545" s="10" t="str">
        <f t="shared" si="44"/>
        <v>N MAPLE ST</v>
      </c>
      <c r="I545" s="8">
        <f t="shared" si="45"/>
        <v>60</v>
      </c>
      <c r="J545" s="10">
        <f t="shared" si="46"/>
        <v>14</v>
      </c>
    </row>
    <row r="546" spans="1:10" hidden="1" x14ac:dyDescent="0.25">
      <c r="A546">
        <v>0.2</v>
      </c>
      <c r="B546" t="s">
        <v>463</v>
      </c>
      <c r="C546">
        <v>46077</v>
      </c>
      <c r="D546" s="1">
        <v>41407</v>
      </c>
      <c r="E546" s="4">
        <v>126000</v>
      </c>
      <c r="F546" s="8">
        <f t="shared" si="42"/>
        <v>5</v>
      </c>
      <c r="G546" s="8" t="str">
        <f t="shared" si="43"/>
        <v>7734</v>
      </c>
      <c r="H546" s="10" t="str">
        <f t="shared" si="44"/>
        <v>EAGLE POINT CIRCLE</v>
      </c>
      <c r="I546" s="8">
        <f t="shared" si="45"/>
        <v>60</v>
      </c>
      <c r="J546" s="10">
        <f t="shared" si="46"/>
        <v>23</v>
      </c>
    </row>
    <row r="547" spans="1:10" hidden="1" x14ac:dyDescent="0.25">
      <c r="A547">
        <v>0.04</v>
      </c>
      <c r="B547" t="s">
        <v>464</v>
      </c>
      <c r="C547">
        <v>46077</v>
      </c>
      <c r="D547" s="1">
        <v>41439</v>
      </c>
      <c r="E547" s="4">
        <v>181000</v>
      </c>
      <c r="F547" s="8">
        <f t="shared" si="42"/>
        <v>5</v>
      </c>
      <c r="G547" s="8" t="str">
        <f t="shared" si="43"/>
        <v>6343</v>
      </c>
      <c r="H547" s="10" t="str">
        <f t="shared" si="44"/>
        <v>CENTRAL BLVD</v>
      </c>
      <c r="I547" s="8">
        <f t="shared" si="45"/>
        <v>60</v>
      </c>
      <c r="J547" s="10">
        <f t="shared" si="46"/>
        <v>17</v>
      </c>
    </row>
    <row r="548" spans="1:10" hidden="1" x14ac:dyDescent="0.25">
      <c r="A548">
        <v>1.51</v>
      </c>
      <c r="B548" t="s">
        <v>465</v>
      </c>
      <c r="C548">
        <v>46077</v>
      </c>
      <c r="D548" s="1">
        <v>41450</v>
      </c>
      <c r="E548" s="4">
        <v>10</v>
      </c>
      <c r="F548" s="8">
        <f t="shared" si="42"/>
        <v>5</v>
      </c>
      <c r="G548" s="8" t="str">
        <f t="shared" si="43"/>
        <v>3602</v>
      </c>
      <c r="H548" s="10" t="str">
        <f t="shared" si="44"/>
        <v>S 800 E</v>
      </c>
      <c r="I548" s="8">
        <f t="shared" si="45"/>
        <v>60</v>
      </c>
      <c r="J548" s="10">
        <f t="shared" si="46"/>
        <v>12</v>
      </c>
    </row>
    <row r="549" spans="1:10" hidden="1" x14ac:dyDescent="0.25">
      <c r="A549">
        <v>0.27</v>
      </c>
      <c r="B549" t="s">
        <v>466</v>
      </c>
      <c r="C549">
        <v>46077</v>
      </c>
      <c r="D549" s="1">
        <v>41453</v>
      </c>
      <c r="E549" s="4">
        <v>293875</v>
      </c>
      <c r="F549" s="8">
        <f t="shared" si="42"/>
        <v>5</v>
      </c>
      <c r="G549" s="8" t="str">
        <f t="shared" si="43"/>
        <v>7832</v>
      </c>
      <c r="H549" s="10" t="str">
        <f t="shared" si="44"/>
        <v>GRAY EAGLE DRIVE</v>
      </c>
      <c r="I549" s="8">
        <f t="shared" si="45"/>
        <v>60</v>
      </c>
      <c r="J549" s="10">
        <f t="shared" si="46"/>
        <v>21</v>
      </c>
    </row>
    <row r="550" spans="1:10" hidden="1" x14ac:dyDescent="0.25">
      <c r="A550">
        <v>1.17</v>
      </c>
      <c r="B550" t="s">
        <v>112</v>
      </c>
      <c r="C550">
        <v>46077</v>
      </c>
      <c r="D550" s="1">
        <v>41452</v>
      </c>
      <c r="E550" s="4">
        <v>455000</v>
      </c>
      <c r="F550" s="8">
        <f t="shared" si="42"/>
        <v>5</v>
      </c>
      <c r="G550" s="8" t="str">
        <f t="shared" si="43"/>
        <v>6266</v>
      </c>
      <c r="H550" s="10" t="str">
        <f t="shared" si="44"/>
        <v>WHITETAIL CIRCLE</v>
      </c>
      <c r="I550" s="8">
        <f t="shared" si="45"/>
        <v>60</v>
      </c>
      <c r="J550" s="10">
        <f t="shared" si="46"/>
        <v>21</v>
      </c>
    </row>
    <row r="551" spans="1:10" hidden="1" x14ac:dyDescent="0.25">
      <c r="A551">
        <v>0.56399999999999995</v>
      </c>
      <c r="B551" t="s">
        <v>467</v>
      </c>
      <c r="C551">
        <v>46077</v>
      </c>
      <c r="D551" s="1">
        <v>41456</v>
      </c>
      <c r="E551" s="4">
        <v>381500</v>
      </c>
      <c r="F551" s="8">
        <f t="shared" si="42"/>
        <v>4</v>
      </c>
      <c r="G551" s="8" t="str">
        <f t="shared" si="43"/>
        <v>697</v>
      </c>
      <c r="H551" s="10" t="str">
        <f t="shared" si="44"/>
        <v>MORNINGSIDE CT</v>
      </c>
      <c r="I551" s="8">
        <f t="shared" si="45"/>
        <v>60</v>
      </c>
      <c r="J551" s="10">
        <f t="shared" si="46"/>
        <v>18</v>
      </c>
    </row>
    <row r="552" spans="1:10" hidden="1" x14ac:dyDescent="0.25">
      <c r="A552">
        <v>2</v>
      </c>
      <c r="B552" t="s">
        <v>468</v>
      </c>
      <c r="C552">
        <v>46077</v>
      </c>
      <c r="D552" s="1">
        <v>41416</v>
      </c>
      <c r="E552" s="4">
        <v>850000</v>
      </c>
      <c r="F552" s="8">
        <f t="shared" si="42"/>
        <v>5</v>
      </c>
      <c r="G552" s="8" t="str">
        <f t="shared" si="43"/>
        <v>3216</v>
      </c>
      <c r="H552" s="10" t="str">
        <f t="shared" si="44"/>
        <v>S 975 E</v>
      </c>
      <c r="I552" s="8">
        <f t="shared" si="45"/>
        <v>60</v>
      </c>
      <c r="J552" s="10">
        <f t="shared" si="46"/>
        <v>12</v>
      </c>
    </row>
    <row r="553" spans="1:10" hidden="1" x14ac:dyDescent="0.25">
      <c r="A553">
        <v>4.09</v>
      </c>
      <c r="B553" t="s">
        <v>469</v>
      </c>
      <c r="C553">
        <v>46077</v>
      </c>
      <c r="D553" s="1">
        <v>41452</v>
      </c>
      <c r="E553" s="4">
        <v>525000</v>
      </c>
      <c r="F553" s="8">
        <f t="shared" si="42"/>
        <v>5</v>
      </c>
      <c r="G553" s="8" t="str">
        <f t="shared" si="43"/>
        <v>6833</v>
      </c>
      <c r="H553" s="10" t="str">
        <f t="shared" si="44"/>
        <v>OLD HUNT CLUB RD</v>
      </c>
      <c r="I553" s="8">
        <f t="shared" si="45"/>
        <v>60</v>
      </c>
      <c r="J553" s="10">
        <f t="shared" si="46"/>
        <v>21</v>
      </c>
    </row>
    <row r="554" spans="1:10" hidden="1" x14ac:dyDescent="0.25">
      <c r="A554">
        <v>2.87</v>
      </c>
      <c r="B554" t="s">
        <v>470</v>
      </c>
      <c r="C554">
        <v>46077</v>
      </c>
      <c r="D554" s="1">
        <v>41457</v>
      </c>
      <c r="E554" s="4">
        <v>1675000</v>
      </c>
      <c r="F554" s="8">
        <f t="shared" si="42"/>
        <v>6</v>
      </c>
      <c r="G554" s="8" t="str">
        <f t="shared" si="43"/>
        <v>11558</v>
      </c>
      <c r="H554" s="10" t="str">
        <f t="shared" si="44"/>
        <v>RIDGE VALLEY CT</v>
      </c>
      <c r="I554" s="8">
        <f t="shared" si="45"/>
        <v>60</v>
      </c>
      <c r="J554" s="10">
        <f t="shared" si="46"/>
        <v>21</v>
      </c>
    </row>
    <row r="555" spans="1:10" hidden="1" x14ac:dyDescent="0.25">
      <c r="A555">
        <v>9.8000000000000004E-2</v>
      </c>
      <c r="B555" t="s">
        <v>471</v>
      </c>
      <c r="C555">
        <v>46077</v>
      </c>
      <c r="D555" s="1">
        <v>41439</v>
      </c>
      <c r="E555" s="4">
        <v>290000</v>
      </c>
      <c r="F555" s="8">
        <f t="shared" si="42"/>
        <v>5</v>
      </c>
      <c r="G555" s="8" t="str">
        <f t="shared" si="43"/>
        <v>6687</v>
      </c>
      <c r="H555" s="10" t="str">
        <f t="shared" si="44"/>
        <v>BEEKMAN PLACE</v>
      </c>
      <c r="I555" s="8">
        <f t="shared" si="45"/>
        <v>60</v>
      </c>
      <c r="J555" s="10">
        <f t="shared" si="46"/>
        <v>18</v>
      </c>
    </row>
    <row r="556" spans="1:10" x14ac:dyDescent="0.25">
      <c r="A556">
        <v>0.17899999999999999</v>
      </c>
      <c r="B556" t="s">
        <v>1110</v>
      </c>
      <c r="C556">
        <v>46077</v>
      </c>
      <c r="D556" s="1">
        <v>41452</v>
      </c>
      <c r="E556" s="4">
        <v>278000</v>
      </c>
      <c r="F556" s="8">
        <f t="shared" si="42"/>
        <v>5</v>
      </c>
      <c r="G556" s="8" t="str">
        <f t="shared" si="43"/>
        <v>6318</v>
      </c>
      <c r="H556" s="10" t="str">
        <f t="shared" si="44"/>
        <v>HOURGLASS CT</v>
      </c>
      <c r="I556" s="8">
        <f t="shared" si="45"/>
        <v>61</v>
      </c>
      <c r="J556" s="10">
        <f t="shared" si="46"/>
        <v>17</v>
      </c>
    </row>
    <row r="557" spans="1:10" hidden="1" x14ac:dyDescent="0.25">
      <c r="A557">
        <v>1.36</v>
      </c>
      <c r="B557" t="s">
        <v>472</v>
      </c>
      <c r="C557">
        <v>46077</v>
      </c>
      <c r="D557" s="1">
        <v>41453</v>
      </c>
      <c r="E557" s="4">
        <v>951000</v>
      </c>
      <c r="F557" s="8">
        <f t="shared" si="42"/>
        <v>5</v>
      </c>
      <c r="G557" s="8" t="str">
        <f t="shared" si="43"/>
        <v>9311</v>
      </c>
      <c r="H557" s="10" t="str">
        <f t="shared" si="44"/>
        <v>IRISHMANS RUN LN</v>
      </c>
      <c r="I557" s="8">
        <f t="shared" si="45"/>
        <v>60</v>
      </c>
      <c r="J557" s="10">
        <f t="shared" si="46"/>
        <v>21</v>
      </c>
    </row>
    <row r="558" spans="1:10" hidden="1" x14ac:dyDescent="0.25">
      <c r="A558">
        <v>0.59</v>
      </c>
      <c r="B558" t="s">
        <v>473</v>
      </c>
      <c r="C558">
        <v>46077</v>
      </c>
      <c r="D558" s="1">
        <v>41453</v>
      </c>
      <c r="E558" s="4">
        <v>490000</v>
      </c>
      <c r="F558" s="8">
        <f t="shared" si="42"/>
        <v>5</v>
      </c>
      <c r="G558" s="8" t="str">
        <f t="shared" si="43"/>
        <v>7043</v>
      </c>
      <c r="H558" s="10" t="str">
        <f t="shared" si="44"/>
        <v>BEAUMONT CT</v>
      </c>
      <c r="I558" s="8">
        <f t="shared" si="45"/>
        <v>60</v>
      </c>
      <c r="J558" s="10">
        <f t="shared" si="46"/>
        <v>16</v>
      </c>
    </row>
    <row r="559" spans="1:10" x14ac:dyDescent="0.25">
      <c r="A559">
        <v>0.14899999999999999</v>
      </c>
      <c r="B559" t="s">
        <v>474</v>
      </c>
      <c r="C559">
        <v>46077</v>
      </c>
      <c r="D559" s="1">
        <v>41456</v>
      </c>
      <c r="E559" s="4">
        <v>310000</v>
      </c>
      <c r="F559" s="8">
        <f t="shared" si="42"/>
        <v>5</v>
      </c>
      <c r="G559" s="8" t="str">
        <f t="shared" si="43"/>
        <v>6734</v>
      </c>
      <c r="H559" s="10" t="str">
        <f t="shared" si="44"/>
        <v>DORCHESTER DR</v>
      </c>
      <c r="I559" s="8">
        <f t="shared" si="45"/>
        <v>60</v>
      </c>
      <c r="J559" s="10">
        <f t="shared" si="46"/>
        <v>18</v>
      </c>
    </row>
    <row r="560" spans="1:10" hidden="1" x14ac:dyDescent="0.25">
      <c r="A560">
        <v>0.59</v>
      </c>
      <c r="B560" t="s">
        <v>475</v>
      </c>
      <c r="C560">
        <v>46077</v>
      </c>
      <c r="D560" s="1">
        <v>41451</v>
      </c>
      <c r="E560" s="4">
        <v>398135</v>
      </c>
      <c r="F560" s="8">
        <f t="shared" si="42"/>
        <v>5</v>
      </c>
      <c r="G560" s="8" t="str">
        <f t="shared" si="43"/>
        <v>3207</v>
      </c>
      <c r="H560" s="10" t="str">
        <f t="shared" si="44"/>
        <v>WILLOW BEND TRAIL</v>
      </c>
      <c r="I560" s="8">
        <f t="shared" si="45"/>
        <v>60</v>
      </c>
      <c r="J560" s="10">
        <f t="shared" si="46"/>
        <v>22</v>
      </c>
    </row>
    <row r="561" spans="1:10" hidden="1" x14ac:dyDescent="0.25">
      <c r="A561">
        <v>3.85</v>
      </c>
      <c r="B561" t="s">
        <v>476</v>
      </c>
      <c r="C561">
        <v>46077</v>
      </c>
      <c r="D561" s="1">
        <v>41453</v>
      </c>
      <c r="E561" s="4">
        <v>325000</v>
      </c>
      <c r="F561" s="8">
        <f t="shared" si="42"/>
        <v>5</v>
      </c>
      <c r="G561" s="8" t="str">
        <f t="shared" si="43"/>
        <v>4071</v>
      </c>
      <c r="H561" s="10" t="str">
        <f t="shared" si="44"/>
        <v>WILD WOOD COURT</v>
      </c>
      <c r="I561" s="8">
        <f t="shared" si="45"/>
        <v>60</v>
      </c>
      <c r="J561" s="10">
        <f t="shared" si="46"/>
        <v>20</v>
      </c>
    </row>
    <row r="562" spans="1:10" hidden="1" x14ac:dyDescent="0.25">
      <c r="A562">
        <v>0.317</v>
      </c>
      <c r="B562" t="s">
        <v>477</v>
      </c>
      <c r="C562">
        <v>46077</v>
      </c>
      <c r="D562" s="1">
        <v>41464</v>
      </c>
      <c r="E562" s="4">
        <v>400000</v>
      </c>
      <c r="F562" s="8">
        <f t="shared" si="42"/>
        <v>5</v>
      </c>
      <c r="G562" s="8" t="str">
        <f t="shared" si="43"/>
        <v>3850</v>
      </c>
      <c r="H562" s="10" t="str">
        <f t="shared" si="44"/>
        <v>STONINGTON PLACE</v>
      </c>
      <c r="I562" s="8">
        <f t="shared" si="45"/>
        <v>60</v>
      </c>
      <c r="J562" s="10">
        <f t="shared" si="46"/>
        <v>21</v>
      </c>
    </row>
    <row r="563" spans="1:10" hidden="1" x14ac:dyDescent="0.25">
      <c r="A563">
        <v>0.34</v>
      </c>
      <c r="B563" t="s">
        <v>478</v>
      </c>
      <c r="C563">
        <v>46077</v>
      </c>
      <c r="D563" s="1">
        <v>41443</v>
      </c>
      <c r="E563" s="4">
        <v>110000</v>
      </c>
      <c r="F563" s="8">
        <f t="shared" si="42"/>
        <v>6</v>
      </c>
      <c r="G563" s="8" t="str">
        <f t="shared" si="43"/>
        <v>11475</v>
      </c>
      <c r="H563" s="10" t="str">
        <f t="shared" si="44"/>
        <v>GOLDEN WILLOW DRIVE</v>
      </c>
      <c r="I563" s="8">
        <f t="shared" si="45"/>
        <v>60</v>
      </c>
      <c r="J563" s="10">
        <f t="shared" si="46"/>
        <v>25</v>
      </c>
    </row>
    <row r="564" spans="1:10" hidden="1" x14ac:dyDescent="0.25">
      <c r="A564">
        <v>0.34</v>
      </c>
      <c r="B564" t="s">
        <v>478</v>
      </c>
      <c r="C564">
        <v>46077</v>
      </c>
      <c r="D564" s="1">
        <v>41443</v>
      </c>
      <c r="E564" s="4">
        <v>115000</v>
      </c>
      <c r="F564" s="8">
        <f t="shared" si="42"/>
        <v>6</v>
      </c>
      <c r="G564" s="8" t="str">
        <f t="shared" si="43"/>
        <v>11475</v>
      </c>
      <c r="H564" s="10" t="str">
        <f t="shared" si="44"/>
        <v>GOLDEN WILLOW DRIVE</v>
      </c>
      <c r="I564" s="8">
        <f t="shared" si="45"/>
        <v>60</v>
      </c>
      <c r="J564" s="10">
        <f t="shared" si="46"/>
        <v>25</v>
      </c>
    </row>
    <row r="565" spans="1:10" hidden="1" x14ac:dyDescent="0.25">
      <c r="A565">
        <v>0.53</v>
      </c>
      <c r="B565" t="s">
        <v>479</v>
      </c>
      <c r="C565">
        <v>46077</v>
      </c>
      <c r="D565" s="1">
        <v>41390</v>
      </c>
      <c r="E565" s="4">
        <v>416000</v>
      </c>
      <c r="F565" s="8">
        <f t="shared" si="42"/>
        <v>5</v>
      </c>
      <c r="G565" s="8" t="str">
        <f t="shared" si="43"/>
        <v>4932</v>
      </c>
      <c r="H565" s="10" t="str">
        <f t="shared" si="44"/>
        <v>WILLOW RIDGE CT</v>
      </c>
      <c r="I565" s="8">
        <f t="shared" si="45"/>
        <v>60</v>
      </c>
      <c r="J565" s="10">
        <f t="shared" si="46"/>
        <v>20</v>
      </c>
    </row>
    <row r="566" spans="1:10" hidden="1" x14ac:dyDescent="0.25">
      <c r="A566">
        <v>0.53</v>
      </c>
      <c r="B566" t="s">
        <v>479</v>
      </c>
      <c r="C566">
        <v>46077</v>
      </c>
      <c r="D566" s="1">
        <v>41415</v>
      </c>
      <c r="E566" s="4">
        <v>416000</v>
      </c>
      <c r="F566" s="8">
        <f t="shared" si="42"/>
        <v>5</v>
      </c>
      <c r="G566" s="8" t="str">
        <f t="shared" si="43"/>
        <v>4932</v>
      </c>
      <c r="H566" s="10" t="str">
        <f t="shared" si="44"/>
        <v>WILLOW RIDGE CT</v>
      </c>
      <c r="I566" s="8">
        <f t="shared" si="45"/>
        <v>60</v>
      </c>
      <c r="J566" s="10">
        <f t="shared" si="46"/>
        <v>20</v>
      </c>
    </row>
    <row r="567" spans="1:10" hidden="1" x14ac:dyDescent="0.25">
      <c r="A567">
        <v>0.49</v>
      </c>
      <c r="B567" t="s">
        <v>451</v>
      </c>
      <c r="C567">
        <v>46077</v>
      </c>
      <c r="D567" s="1">
        <v>41453</v>
      </c>
      <c r="E567" s="4">
        <v>410000</v>
      </c>
      <c r="F567" s="8">
        <f t="shared" si="42"/>
        <v>5</v>
      </c>
      <c r="G567" s="8" t="str">
        <f t="shared" si="43"/>
        <v>1315</v>
      </c>
      <c r="H567" s="10" t="str">
        <f t="shared" si="44"/>
        <v>WOOD VALLEY CT</v>
      </c>
      <c r="I567" s="8">
        <f t="shared" si="45"/>
        <v>60</v>
      </c>
      <c r="J567" s="10">
        <f t="shared" si="46"/>
        <v>19</v>
      </c>
    </row>
    <row r="568" spans="1:10" hidden="1" x14ac:dyDescent="0.25">
      <c r="A568">
        <v>0.39</v>
      </c>
      <c r="B568" t="s">
        <v>480</v>
      </c>
      <c r="C568">
        <v>46077</v>
      </c>
      <c r="D568" s="1">
        <v>41452</v>
      </c>
      <c r="E568" s="4">
        <v>595000</v>
      </c>
      <c r="F568" s="8">
        <f t="shared" si="42"/>
        <v>5</v>
      </c>
      <c r="G568" s="8" t="str">
        <f t="shared" si="43"/>
        <v>4468</v>
      </c>
      <c r="H568" s="10" t="str">
        <f t="shared" si="44"/>
        <v>THICKET TRC</v>
      </c>
      <c r="I568" s="8">
        <f t="shared" si="45"/>
        <v>60</v>
      </c>
      <c r="J568" s="10">
        <f t="shared" si="46"/>
        <v>16</v>
      </c>
    </row>
    <row r="569" spans="1:10" hidden="1" x14ac:dyDescent="0.25">
      <c r="A569">
        <v>0.28000000000000003</v>
      </c>
      <c r="B569" t="s">
        <v>481</v>
      </c>
      <c r="C569">
        <v>46077</v>
      </c>
      <c r="D569" s="1">
        <v>41457</v>
      </c>
      <c r="E569" s="4">
        <v>299000</v>
      </c>
      <c r="F569" s="8">
        <f t="shared" si="42"/>
        <v>5</v>
      </c>
      <c r="G569" s="8" t="str">
        <f t="shared" si="43"/>
        <v>3214</v>
      </c>
      <c r="H569" s="10" t="str">
        <f t="shared" si="44"/>
        <v>PURPLE ASH DRIVE</v>
      </c>
      <c r="I569" s="8">
        <f t="shared" si="45"/>
        <v>60</v>
      </c>
      <c r="J569" s="10">
        <f t="shared" si="46"/>
        <v>21</v>
      </c>
    </row>
    <row r="570" spans="1:10" x14ac:dyDescent="0.25">
      <c r="A570">
        <v>0.17899999999999999</v>
      </c>
      <c r="B570" t="s">
        <v>1103</v>
      </c>
      <c r="C570">
        <v>46077</v>
      </c>
      <c r="D570" s="1">
        <v>41439</v>
      </c>
      <c r="E570" s="4">
        <v>440000</v>
      </c>
      <c r="F570" s="8">
        <f t="shared" si="42"/>
        <v>5</v>
      </c>
      <c r="G570" s="8" t="str">
        <f t="shared" si="43"/>
        <v>6538</v>
      </c>
      <c r="H570" s="10" t="str">
        <f t="shared" si="44"/>
        <v>EDGEMONT TRACE</v>
      </c>
      <c r="I570" s="8">
        <f t="shared" si="45"/>
        <v>60</v>
      </c>
      <c r="J570" s="10">
        <f t="shared" si="46"/>
        <v>19</v>
      </c>
    </row>
    <row r="571" spans="1:10" hidden="1" x14ac:dyDescent="0.25">
      <c r="A571">
        <v>1.02</v>
      </c>
      <c r="B571" t="s">
        <v>482</v>
      </c>
      <c r="C571">
        <v>46077</v>
      </c>
      <c r="D571" s="1">
        <v>41452</v>
      </c>
      <c r="E571" s="4">
        <v>750000</v>
      </c>
      <c r="F571" s="8">
        <f t="shared" si="42"/>
        <v>5</v>
      </c>
      <c r="G571" s="8" t="str">
        <f t="shared" si="43"/>
        <v>4727</v>
      </c>
      <c r="H571" s="10" t="str">
        <f t="shared" si="44"/>
        <v>ASHWOOD CT</v>
      </c>
      <c r="I571" s="8">
        <f t="shared" si="45"/>
        <v>60</v>
      </c>
      <c r="J571" s="10">
        <f t="shared" si="46"/>
        <v>15</v>
      </c>
    </row>
    <row r="572" spans="1:10" x14ac:dyDescent="0.25">
      <c r="A572">
        <v>0.19500000000000001</v>
      </c>
      <c r="B572" t="s">
        <v>1086</v>
      </c>
      <c r="C572">
        <v>46077</v>
      </c>
      <c r="D572" s="1">
        <v>41389</v>
      </c>
      <c r="E572" s="4">
        <v>375000</v>
      </c>
      <c r="F572" s="8">
        <f t="shared" si="42"/>
        <v>5</v>
      </c>
      <c r="G572" s="8" t="str">
        <f t="shared" si="43"/>
        <v>6547</v>
      </c>
      <c r="H572" s="10" t="str">
        <f t="shared" si="44"/>
        <v>CHARTWELL PL</v>
      </c>
      <c r="I572" s="8">
        <f t="shared" si="45"/>
        <v>62</v>
      </c>
      <c r="J572" s="10">
        <f t="shared" si="46"/>
        <v>17</v>
      </c>
    </row>
    <row r="573" spans="1:10" x14ac:dyDescent="0.25">
      <c r="A573">
        <v>0.254</v>
      </c>
      <c r="B573" t="s">
        <v>1113</v>
      </c>
      <c r="C573">
        <v>46077</v>
      </c>
      <c r="D573" s="1">
        <v>41453</v>
      </c>
      <c r="E573" s="4">
        <v>440000</v>
      </c>
      <c r="F573" s="8">
        <f t="shared" si="42"/>
        <v>5</v>
      </c>
      <c r="G573" s="8" t="str">
        <f t="shared" si="43"/>
        <v>6552</v>
      </c>
      <c r="H573" s="10" t="str">
        <f t="shared" si="44"/>
        <v>MILFORD CIRCLE</v>
      </c>
      <c r="I573" s="8">
        <f t="shared" si="45"/>
        <v>58</v>
      </c>
      <c r="J573" s="10">
        <f t="shared" si="46"/>
        <v>19</v>
      </c>
    </row>
    <row r="574" spans="1:10" hidden="1" x14ac:dyDescent="0.25">
      <c r="A574">
        <v>0.28999999999999998</v>
      </c>
      <c r="B574" t="s">
        <v>483</v>
      </c>
      <c r="C574">
        <v>46077</v>
      </c>
      <c r="D574" s="1">
        <v>41453</v>
      </c>
      <c r="E574" s="4">
        <v>340000</v>
      </c>
      <c r="F574" s="8">
        <f t="shared" si="42"/>
        <v>5</v>
      </c>
      <c r="G574" s="8" t="str">
        <f t="shared" si="43"/>
        <v>4276</v>
      </c>
      <c r="H574" s="10" t="str">
        <f t="shared" si="44"/>
        <v>SEDGE CT</v>
      </c>
      <c r="I574" s="8">
        <f t="shared" si="45"/>
        <v>60</v>
      </c>
      <c r="J574" s="10">
        <f t="shared" si="46"/>
        <v>13</v>
      </c>
    </row>
    <row r="575" spans="1:10" hidden="1" x14ac:dyDescent="0.25">
      <c r="A575">
        <v>0.25</v>
      </c>
      <c r="B575" t="s">
        <v>484</v>
      </c>
      <c r="C575">
        <v>46077</v>
      </c>
      <c r="D575" s="1">
        <v>41423</v>
      </c>
      <c r="E575" s="4">
        <v>804827.56</v>
      </c>
      <c r="F575" s="8">
        <f t="shared" si="42"/>
        <v>6</v>
      </c>
      <c r="G575" s="8" t="str">
        <f t="shared" si="43"/>
        <v>11521</v>
      </c>
      <c r="H575" s="10" t="str">
        <f t="shared" si="44"/>
        <v>GOLDEN WILLOW DRIVE</v>
      </c>
      <c r="I575" s="8">
        <f t="shared" si="45"/>
        <v>60</v>
      </c>
      <c r="J575" s="10">
        <f t="shared" si="46"/>
        <v>25</v>
      </c>
    </row>
    <row r="576" spans="1:10" hidden="1" x14ac:dyDescent="0.25">
      <c r="A576">
        <v>0.36</v>
      </c>
      <c r="B576" t="s">
        <v>485</v>
      </c>
      <c r="C576">
        <v>46077</v>
      </c>
      <c r="D576" s="1">
        <v>41453</v>
      </c>
      <c r="E576" s="4">
        <v>481403</v>
      </c>
      <c r="F576" s="8">
        <f t="shared" si="42"/>
        <v>5</v>
      </c>
      <c r="G576" s="8" t="str">
        <f t="shared" si="43"/>
        <v>5121</v>
      </c>
      <c r="H576" s="10" t="str">
        <f t="shared" si="44"/>
        <v>S COBBLESTONE DR</v>
      </c>
      <c r="I576" s="8">
        <f t="shared" si="45"/>
        <v>60</v>
      </c>
      <c r="J576" s="10">
        <f t="shared" si="46"/>
        <v>21</v>
      </c>
    </row>
    <row r="577" spans="1:10" hidden="1" x14ac:dyDescent="0.25">
      <c r="A577">
        <v>0.25</v>
      </c>
      <c r="B577" t="s">
        <v>484</v>
      </c>
      <c r="C577">
        <v>46077</v>
      </c>
      <c r="D577" s="1">
        <v>41423</v>
      </c>
      <c r="E577" s="4">
        <v>804827.56</v>
      </c>
      <c r="F577" s="8">
        <f t="shared" si="42"/>
        <v>6</v>
      </c>
      <c r="G577" s="8" t="str">
        <f t="shared" si="43"/>
        <v>11521</v>
      </c>
      <c r="H577" s="10" t="str">
        <f t="shared" si="44"/>
        <v>GOLDEN WILLOW DRIVE</v>
      </c>
      <c r="I577" s="8">
        <f t="shared" si="45"/>
        <v>60</v>
      </c>
      <c r="J577" s="10">
        <f t="shared" si="46"/>
        <v>25</v>
      </c>
    </row>
    <row r="578" spans="1:10" hidden="1" x14ac:dyDescent="0.25">
      <c r="A578">
        <v>0.224</v>
      </c>
      <c r="B578" t="s">
        <v>486</v>
      </c>
      <c r="C578">
        <v>46077</v>
      </c>
      <c r="D578" s="1">
        <v>41453</v>
      </c>
      <c r="E578" s="4">
        <v>163000</v>
      </c>
      <c r="F578" s="8">
        <f t="shared" si="42"/>
        <v>4</v>
      </c>
      <c r="G578" s="8" t="str">
        <f t="shared" si="43"/>
        <v>135</v>
      </c>
      <c r="H578" s="10" t="str">
        <f t="shared" si="44"/>
        <v>N 9TH ST</v>
      </c>
      <c r="I578" s="8">
        <f t="shared" si="45"/>
        <v>60</v>
      </c>
      <c r="J578" s="10">
        <f t="shared" si="46"/>
        <v>12</v>
      </c>
    </row>
    <row r="579" spans="1:10" hidden="1" x14ac:dyDescent="0.25">
      <c r="A579">
        <v>0.19</v>
      </c>
      <c r="B579" t="s">
        <v>487</v>
      </c>
      <c r="C579">
        <v>46077</v>
      </c>
      <c r="D579" s="1">
        <v>41452</v>
      </c>
      <c r="E579" s="4">
        <v>260000</v>
      </c>
      <c r="F579" s="8">
        <f t="shared" ref="F579:F642" si="47">FIND(" ",B579,1)</f>
        <v>5</v>
      </c>
      <c r="G579" s="8" t="str">
        <f t="shared" ref="G579:G642" si="48">LEFT(B579,F579-1)</f>
        <v>6093</v>
      </c>
      <c r="H579" s="10" t="str">
        <f t="shared" ref="H579:H642" si="49">MID(B579,F579+1,J579-F579)</f>
        <v>Mountain Hawk Dr</v>
      </c>
      <c r="I579" s="8">
        <f t="shared" ref="I579:I642" si="50">LEN(B579)</f>
        <v>60</v>
      </c>
      <c r="J579" s="10">
        <f t="shared" ref="J579:J642" si="51">IF(ISERROR(FIND("  ",B579,1))=FALSE,FIND("  ",B579,1)-1,LEN(B579))</f>
        <v>21</v>
      </c>
    </row>
    <row r="580" spans="1:10" hidden="1" x14ac:dyDescent="0.25">
      <c r="A580">
        <v>0.32</v>
      </c>
      <c r="B580" t="s">
        <v>488</v>
      </c>
      <c r="C580">
        <v>46077</v>
      </c>
      <c r="D580" s="1">
        <v>41436</v>
      </c>
      <c r="E580" s="4">
        <v>320000</v>
      </c>
      <c r="F580" s="8">
        <f t="shared" si="47"/>
        <v>5</v>
      </c>
      <c r="G580" s="8" t="str">
        <f t="shared" si="48"/>
        <v>3530</v>
      </c>
      <c r="H580" s="10" t="str">
        <f t="shared" si="49"/>
        <v>LANNON CASTLE DRIVE</v>
      </c>
      <c r="I580" s="8">
        <f t="shared" si="50"/>
        <v>60</v>
      </c>
      <c r="J580" s="10">
        <f t="shared" si="51"/>
        <v>24</v>
      </c>
    </row>
    <row r="581" spans="1:10" hidden="1" x14ac:dyDescent="0.25">
      <c r="A581">
        <v>0.17</v>
      </c>
      <c r="B581" t="s">
        <v>489</v>
      </c>
      <c r="C581">
        <v>46077</v>
      </c>
      <c r="D581" s="1">
        <v>41452</v>
      </c>
      <c r="E581" s="4">
        <v>188000</v>
      </c>
      <c r="F581" s="8">
        <f t="shared" si="47"/>
        <v>5</v>
      </c>
      <c r="G581" s="8" t="str">
        <f t="shared" si="48"/>
        <v>6199</v>
      </c>
      <c r="H581" s="10" t="str">
        <f t="shared" si="49"/>
        <v>EAGLE LAKE DR</v>
      </c>
      <c r="I581" s="8">
        <f t="shared" si="50"/>
        <v>60</v>
      </c>
      <c r="J581" s="10">
        <f t="shared" si="51"/>
        <v>18</v>
      </c>
    </row>
    <row r="582" spans="1:10" hidden="1" x14ac:dyDescent="0.25">
      <c r="A582">
        <v>0.24</v>
      </c>
      <c r="B582" t="s">
        <v>490</v>
      </c>
      <c r="C582">
        <v>46077</v>
      </c>
      <c r="D582" s="1">
        <v>41453</v>
      </c>
      <c r="E582" s="4">
        <v>245000</v>
      </c>
      <c r="F582" s="8">
        <f t="shared" si="47"/>
        <v>5</v>
      </c>
      <c r="G582" s="8" t="str">
        <f t="shared" si="48"/>
        <v>7817</v>
      </c>
      <c r="H582" s="10" t="str">
        <f t="shared" si="49"/>
        <v>SEA EAGLE CIRCLE</v>
      </c>
      <c r="I582" s="8">
        <f t="shared" si="50"/>
        <v>60</v>
      </c>
      <c r="J582" s="10">
        <f t="shared" si="51"/>
        <v>21</v>
      </c>
    </row>
    <row r="583" spans="1:10" hidden="1" x14ac:dyDescent="0.25">
      <c r="A583">
        <v>0.26</v>
      </c>
      <c r="B583" t="s">
        <v>92</v>
      </c>
      <c r="C583">
        <v>46077</v>
      </c>
      <c r="D583" s="1">
        <v>41453</v>
      </c>
      <c r="E583" s="4">
        <v>267905</v>
      </c>
      <c r="F583" s="8">
        <f t="shared" si="47"/>
        <v>5</v>
      </c>
      <c r="G583" s="8" t="str">
        <f t="shared" si="48"/>
        <v>7833</v>
      </c>
      <c r="H583" s="10" t="str">
        <f t="shared" si="49"/>
        <v>GRAY EAGLE DRIVE</v>
      </c>
      <c r="I583" s="8">
        <f t="shared" si="50"/>
        <v>60</v>
      </c>
      <c r="J583" s="10">
        <f t="shared" si="51"/>
        <v>21</v>
      </c>
    </row>
    <row r="584" spans="1:10" hidden="1" x14ac:dyDescent="0.25">
      <c r="A584">
        <v>0.42</v>
      </c>
      <c r="B584" t="s">
        <v>491</v>
      </c>
      <c r="C584">
        <v>46077</v>
      </c>
      <c r="D584" s="1">
        <v>41451</v>
      </c>
      <c r="E584" s="4">
        <v>365000</v>
      </c>
      <c r="F584" s="8">
        <f t="shared" si="47"/>
        <v>6</v>
      </c>
      <c r="G584" s="8" t="str">
        <f t="shared" si="48"/>
        <v>11547</v>
      </c>
      <c r="H584" s="10" t="str">
        <f t="shared" si="49"/>
        <v>INDIAN HILL WAY</v>
      </c>
      <c r="I584" s="8">
        <f t="shared" si="50"/>
        <v>60</v>
      </c>
      <c r="J584" s="10">
        <f t="shared" si="51"/>
        <v>21</v>
      </c>
    </row>
    <row r="585" spans="1:10" hidden="1" x14ac:dyDescent="0.25">
      <c r="A585">
        <v>2</v>
      </c>
      <c r="B585" t="s">
        <v>33</v>
      </c>
      <c r="C585">
        <v>46077</v>
      </c>
      <c r="D585" s="1">
        <v>41456</v>
      </c>
      <c r="E585" s="4">
        <v>142000</v>
      </c>
      <c r="F585" s="8">
        <f t="shared" si="47"/>
        <v>5</v>
      </c>
      <c r="G585" s="8" t="str">
        <f t="shared" si="48"/>
        <v>1845</v>
      </c>
      <c r="H585" s="10" t="str">
        <f t="shared" si="49"/>
        <v>S 1100 E</v>
      </c>
      <c r="I585" s="8">
        <f t="shared" si="50"/>
        <v>60</v>
      </c>
      <c r="J585" s="10">
        <f t="shared" si="51"/>
        <v>13</v>
      </c>
    </row>
    <row r="586" spans="1:10" hidden="1" x14ac:dyDescent="0.25">
      <c r="A586">
        <v>0.39</v>
      </c>
      <c r="B586" t="s">
        <v>264</v>
      </c>
      <c r="C586">
        <v>46077</v>
      </c>
      <c r="D586" s="1">
        <v>41465</v>
      </c>
      <c r="E586" s="4">
        <v>0</v>
      </c>
      <c r="F586" s="8">
        <f t="shared" si="47"/>
        <v>5</v>
      </c>
      <c r="G586" s="8" t="str">
        <f t="shared" si="48"/>
        <v>6828</v>
      </c>
      <c r="H586" s="10" t="str">
        <f t="shared" si="49"/>
        <v>W STONEGATE DR</v>
      </c>
      <c r="I586" s="8">
        <f t="shared" si="50"/>
        <v>60</v>
      </c>
      <c r="J586" s="10">
        <f t="shared" si="51"/>
        <v>19</v>
      </c>
    </row>
    <row r="587" spans="1:10" hidden="1" x14ac:dyDescent="0.25">
      <c r="A587">
        <v>0.37</v>
      </c>
      <c r="B587" t="s">
        <v>79</v>
      </c>
      <c r="C587">
        <v>46077</v>
      </c>
      <c r="D587" s="1">
        <v>41452</v>
      </c>
      <c r="E587" s="4">
        <v>604705</v>
      </c>
      <c r="F587" s="8">
        <f t="shared" si="47"/>
        <v>6</v>
      </c>
      <c r="G587" s="8" t="str">
        <f t="shared" si="48"/>
        <v>11519</v>
      </c>
      <c r="H587" s="10" t="str">
        <f t="shared" si="49"/>
        <v>WOOD HOLLOW TRAIL</v>
      </c>
      <c r="I587" s="8">
        <f t="shared" si="50"/>
        <v>60</v>
      </c>
      <c r="J587" s="10">
        <f t="shared" si="51"/>
        <v>23</v>
      </c>
    </row>
    <row r="588" spans="1:10" hidden="1" x14ac:dyDescent="0.25">
      <c r="A588">
        <v>0.16</v>
      </c>
      <c r="B588" t="s">
        <v>492</v>
      </c>
      <c r="C588">
        <v>46077</v>
      </c>
      <c r="D588" s="1">
        <v>41424</v>
      </c>
      <c r="E588" s="4">
        <v>61586</v>
      </c>
      <c r="F588" s="8">
        <f t="shared" si="47"/>
        <v>5</v>
      </c>
      <c r="G588" s="8" t="str">
        <f t="shared" si="48"/>
        <v>7829</v>
      </c>
      <c r="H588" s="10" t="str">
        <f t="shared" si="49"/>
        <v>RINGTAIL CIRCLE</v>
      </c>
      <c r="I588" s="8">
        <f t="shared" si="50"/>
        <v>60</v>
      </c>
      <c r="J588" s="10">
        <f t="shared" si="51"/>
        <v>20</v>
      </c>
    </row>
    <row r="589" spans="1:10" hidden="1" x14ac:dyDescent="0.25">
      <c r="A589">
        <v>0.18</v>
      </c>
      <c r="B589" t="s">
        <v>493</v>
      </c>
      <c r="C589">
        <v>46077</v>
      </c>
      <c r="D589" s="1">
        <v>41430</v>
      </c>
      <c r="E589" s="4">
        <v>61586</v>
      </c>
      <c r="F589" s="8">
        <f t="shared" si="47"/>
        <v>5</v>
      </c>
      <c r="G589" s="8" t="str">
        <f t="shared" si="48"/>
        <v>7826</v>
      </c>
      <c r="H589" s="10" t="str">
        <f t="shared" si="49"/>
        <v>RINGTAIL CIRCLE</v>
      </c>
      <c r="I589" s="8">
        <f t="shared" si="50"/>
        <v>60</v>
      </c>
      <c r="J589" s="10">
        <f t="shared" si="51"/>
        <v>20</v>
      </c>
    </row>
    <row r="590" spans="1:10" hidden="1" x14ac:dyDescent="0.25">
      <c r="A590">
        <v>0.17</v>
      </c>
      <c r="B590" t="s">
        <v>494</v>
      </c>
      <c r="C590">
        <v>46077</v>
      </c>
      <c r="D590" s="1">
        <v>41402</v>
      </c>
      <c r="E590" s="4">
        <v>61586</v>
      </c>
      <c r="F590" s="8">
        <f t="shared" si="47"/>
        <v>5</v>
      </c>
      <c r="G590" s="8" t="str">
        <f t="shared" si="48"/>
        <v>7822</v>
      </c>
      <c r="H590" s="10" t="str">
        <f t="shared" si="49"/>
        <v>GRAY EAGLE DRIVE</v>
      </c>
      <c r="I590" s="8">
        <f t="shared" si="50"/>
        <v>60</v>
      </c>
      <c r="J590" s="10">
        <f t="shared" si="51"/>
        <v>21</v>
      </c>
    </row>
    <row r="591" spans="1:10" hidden="1" x14ac:dyDescent="0.25">
      <c r="A591">
        <v>0.21</v>
      </c>
      <c r="B591" t="s">
        <v>495</v>
      </c>
      <c r="C591">
        <v>46077</v>
      </c>
      <c r="D591" s="1">
        <v>41402</v>
      </c>
      <c r="E591" s="4">
        <v>61586</v>
      </c>
      <c r="F591" s="8">
        <f t="shared" si="47"/>
        <v>5</v>
      </c>
      <c r="G591" s="8" t="str">
        <f t="shared" si="48"/>
        <v>7830</v>
      </c>
      <c r="H591" s="10" t="str">
        <f t="shared" si="49"/>
        <v>GRAY EAGLE DRIVE</v>
      </c>
      <c r="I591" s="8">
        <f t="shared" si="50"/>
        <v>60</v>
      </c>
      <c r="J591" s="10">
        <f t="shared" si="51"/>
        <v>21</v>
      </c>
    </row>
    <row r="592" spans="1:10" hidden="1" x14ac:dyDescent="0.25">
      <c r="A592">
        <v>0.18</v>
      </c>
      <c r="B592" t="s">
        <v>496</v>
      </c>
      <c r="C592">
        <v>46077</v>
      </c>
      <c r="D592" s="1">
        <v>41402</v>
      </c>
      <c r="E592" s="4">
        <v>61586</v>
      </c>
      <c r="F592" s="8">
        <f t="shared" si="47"/>
        <v>5</v>
      </c>
      <c r="G592" s="8" t="str">
        <f t="shared" si="48"/>
        <v>7827</v>
      </c>
      <c r="H592" s="10" t="str">
        <f t="shared" si="49"/>
        <v>GRAY EAGLE DRIVE</v>
      </c>
      <c r="I592" s="8">
        <f t="shared" si="50"/>
        <v>60</v>
      </c>
      <c r="J592" s="10">
        <f t="shared" si="51"/>
        <v>21</v>
      </c>
    </row>
    <row r="593" spans="1:10" hidden="1" x14ac:dyDescent="0.25">
      <c r="A593">
        <v>0.24199999999999999</v>
      </c>
      <c r="B593" t="s">
        <v>497</v>
      </c>
      <c r="C593">
        <v>46077</v>
      </c>
      <c r="D593" s="1">
        <v>41466</v>
      </c>
      <c r="E593" s="4">
        <v>462500</v>
      </c>
      <c r="F593" s="8">
        <f t="shared" si="47"/>
        <v>4</v>
      </c>
      <c r="G593" s="8" t="str">
        <f t="shared" si="48"/>
        <v>205</v>
      </c>
      <c r="H593" s="10" t="str">
        <f t="shared" si="49"/>
        <v>N MAIN ST</v>
      </c>
      <c r="I593" s="8">
        <f t="shared" si="50"/>
        <v>60</v>
      </c>
      <c r="J593" s="10">
        <f t="shared" si="51"/>
        <v>13</v>
      </c>
    </row>
    <row r="594" spans="1:10" hidden="1" x14ac:dyDescent="0.25">
      <c r="A594">
        <v>0.18</v>
      </c>
      <c r="B594" t="s">
        <v>498</v>
      </c>
      <c r="C594">
        <v>46077</v>
      </c>
      <c r="D594" s="1">
        <v>41449</v>
      </c>
      <c r="E594" s="4">
        <v>305000</v>
      </c>
      <c r="F594" s="8">
        <f t="shared" si="47"/>
        <v>5</v>
      </c>
      <c r="G594" s="8" t="str">
        <f t="shared" si="48"/>
        <v>6161</v>
      </c>
      <c r="H594" s="10" t="str">
        <f t="shared" si="49"/>
        <v>EAGLE LAKE DR</v>
      </c>
      <c r="I594" s="8">
        <f t="shared" si="50"/>
        <v>60</v>
      </c>
      <c r="J594" s="10">
        <f t="shared" si="51"/>
        <v>18</v>
      </c>
    </row>
    <row r="595" spans="1:10" hidden="1" x14ac:dyDescent="0.25">
      <c r="A595">
        <v>1.157</v>
      </c>
      <c r="B595" t="s">
        <v>499</v>
      </c>
      <c r="C595">
        <v>46077</v>
      </c>
      <c r="D595" s="1">
        <v>41466</v>
      </c>
      <c r="E595" s="4">
        <v>373200</v>
      </c>
      <c r="F595" s="8">
        <f t="shared" si="47"/>
        <v>4</v>
      </c>
      <c r="G595" s="8" t="str">
        <f t="shared" si="48"/>
        <v>980</v>
      </c>
      <c r="H595" s="10" t="str">
        <f t="shared" si="49"/>
        <v>TILLSON DR</v>
      </c>
      <c r="I595" s="8">
        <f t="shared" si="50"/>
        <v>60</v>
      </c>
      <c r="J595" s="10">
        <f t="shared" si="51"/>
        <v>14</v>
      </c>
    </row>
    <row r="596" spans="1:10" x14ac:dyDescent="0.25">
      <c r="A596">
        <v>0.17899999999999999</v>
      </c>
      <c r="B596" t="s">
        <v>1098</v>
      </c>
      <c r="C596">
        <v>46077</v>
      </c>
      <c r="D596" s="1">
        <v>41467</v>
      </c>
      <c r="E596" s="4">
        <v>370000</v>
      </c>
      <c r="F596" s="8">
        <f t="shared" si="47"/>
        <v>5</v>
      </c>
      <c r="G596" s="8" t="str">
        <f t="shared" si="48"/>
        <v>6544</v>
      </c>
      <c r="H596" s="10" t="str">
        <f t="shared" si="49"/>
        <v>CURRENT LANE</v>
      </c>
      <c r="I596" s="8">
        <f t="shared" si="50"/>
        <v>63</v>
      </c>
      <c r="J596" s="10">
        <f t="shared" si="51"/>
        <v>17</v>
      </c>
    </row>
    <row r="597" spans="1:10" hidden="1" x14ac:dyDescent="0.25">
      <c r="A597">
        <v>2.41</v>
      </c>
      <c r="B597" t="s">
        <v>500</v>
      </c>
      <c r="C597">
        <v>46077</v>
      </c>
      <c r="D597" s="1">
        <v>41466</v>
      </c>
      <c r="E597" s="4">
        <v>1500000</v>
      </c>
      <c r="F597" s="8">
        <f t="shared" si="47"/>
        <v>5</v>
      </c>
      <c r="G597" s="8" t="str">
        <f t="shared" si="48"/>
        <v>9330</v>
      </c>
      <c r="H597" s="10" t="str">
        <f t="shared" si="49"/>
        <v>TIMBERWOLF LN</v>
      </c>
      <c r="I597" s="8">
        <f t="shared" si="50"/>
        <v>60</v>
      </c>
      <c r="J597" s="10">
        <f t="shared" si="51"/>
        <v>18</v>
      </c>
    </row>
    <row r="598" spans="1:10" x14ac:dyDescent="0.25">
      <c r="A598">
        <v>0.10100000000000001</v>
      </c>
      <c r="B598" t="s">
        <v>1064</v>
      </c>
      <c r="C598">
        <v>46077</v>
      </c>
      <c r="D598" s="1">
        <v>41442</v>
      </c>
      <c r="E598" s="4">
        <v>418808.7</v>
      </c>
      <c r="F598" s="8">
        <f t="shared" si="47"/>
        <v>5</v>
      </c>
      <c r="G598" s="8" t="str">
        <f t="shared" si="48"/>
        <v>6736</v>
      </c>
      <c r="H598" s="10" t="str">
        <f t="shared" si="49"/>
        <v>BRANFORD DR</v>
      </c>
      <c r="I598" s="8">
        <f t="shared" si="50"/>
        <v>59</v>
      </c>
      <c r="J598" s="10">
        <f t="shared" si="51"/>
        <v>16</v>
      </c>
    </row>
    <row r="599" spans="1:10" hidden="1" x14ac:dyDescent="0.25">
      <c r="A599">
        <v>0.47</v>
      </c>
      <c r="B599" t="s">
        <v>501</v>
      </c>
      <c r="C599">
        <v>46077</v>
      </c>
      <c r="D599" s="1">
        <v>41466</v>
      </c>
      <c r="E599" s="4">
        <v>147500</v>
      </c>
      <c r="F599" s="8">
        <f t="shared" si="47"/>
        <v>5</v>
      </c>
      <c r="G599" s="8" t="str">
        <f t="shared" si="48"/>
        <v>9590</v>
      </c>
      <c r="H599" s="10" t="str">
        <f t="shared" si="49"/>
        <v>E 600 S</v>
      </c>
      <c r="I599" s="8">
        <f t="shared" si="50"/>
        <v>60</v>
      </c>
      <c r="J599" s="10">
        <f t="shared" si="51"/>
        <v>12</v>
      </c>
    </row>
    <row r="600" spans="1:10" hidden="1" x14ac:dyDescent="0.25">
      <c r="A600">
        <v>0.17</v>
      </c>
      <c r="B600" t="s">
        <v>502</v>
      </c>
      <c r="C600">
        <v>46077</v>
      </c>
      <c r="D600" s="1">
        <v>41417</v>
      </c>
      <c r="E600" s="4">
        <v>295228</v>
      </c>
      <c r="F600" s="8">
        <f t="shared" si="47"/>
        <v>6</v>
      </c>
      <c r="G600" s="8" t="str">
        <f t="shared" si="48"/>
        <v>12056</v>
      </c>
      <c r="H600" s="10" t="str">
        <f t="shared" si="49"/>
        <v>SANCTUARY BLVD</v>
      </c>
      <c r="I600" s="8">
        <f t="shared" si="50"/>
        <v>60</v>
      </c>
      <c r="J600" s="10">
        <f t="shared" si="51"/>
        <v>20</v>
      </c>
    </row>
    <row r="601" spans="1:10" hidden="1" x14ac:dyDescent="0.25">
      <c r="A601">
        <v>0.33</v>
      </c>
      <c r="B601" t="s">
        <v>503</v>
      </c>
      <c r="C601">
        <v>46077</v>
      </c>
      <c r="D601" s="1">
        <v>41463</v>
      </c>
      <c r="E601" s="4">
        <v>106000</v>
      </c>
      <c r="F601" s="8">
        <f t="shared" si="47"/>
        <v>5</v>
      </c>
      <c r="G601" s="8" t="str">
        <f t="shared" si="48"/>
        <v>2517</v>
      </c>
      <c r="H601" s="10" t="str">
        <f t="shared" si="49"/>
        <v>WOOD HOLLOW TRAIL</v>
      </c>
      <c r="I601" s="8">
        <f t="shared" si="50"/>
        <v>60</v>
      </c>
      <c r="J601" s="10">
        <f t="shared" si="51"/>
        <v>22</v>
      </c>
    </row>
    <row r="602" spans="1:10" hidden="1" x14ac:dyDescent="0.25">
      <c r="A602">
        <v>0.21</v>
      </c>
      <c r="B602" t="s">
        <v>218</v>
      </c>
      <c r="C602">
        <v>46077</v>
      </c>
      <c r="D602" s="1">
        <v>41460</v>
      </c>
      <c r="E602" s="4">
        <v>459675</v>
      </c>
      <c r="F602" s="8">
        <f t="shared" si="47"/>
        <v>5</v>
      </c>
      <c r="G602" s="8" t="str">
        <f t="shared" si="48"/>
        <v>2699</v>
      </c>
      <c r="H602" s="10" t="str">
        <f t="shared" si="49"/>
        <v>E HIGH GROVE CIRCLE</v>
      </c>
      <c r="I602" s="8">
        <f t="shared" si="50"/>
        <v>60</v>
      </c>
      <c r="J602" s="10">
        <f t="shared" si="51"/>
        <v>24</v>
      </c>
    </row>
    <row r="603" spans="1:10" hidden="1" x14ac:dyDescent="0.25">
      <c r="A603">
        <v>0.56000000000000005</v>
      </c>
      <c r="B603" t="s">
        <v>81</v>
      </c>
      <c r="C603">
        <v>46077</v>
      </c>
      <c r="D603" s="1">
        <v>41457</v>
      </c>
      <c r="E603" s="4">
        <v>465290</v>
      </c>
      <c r="F603" s="8">
        <f t="shared" si="47"/>
        <v>6</v>
      </c>
      <c r="G603" s="8" t="str">
        <f t="shared" si="48"/>
        <v>11532</v>
      </c>
      <c r="H603" s="10" t="str">
        <f t="shared" si="49"/>
        <v>WOOD HOLLOW TRAIL</v>
      </c>
      <c r="I603" s="8">
        <f t="shared" si="50"/>
        <v>60</v>
      </c>
      <c r="J603" s="10">
        <f t="shared" si="51"/>
        <v>23</v>
      </c>
    </row>
    <row r="604" spans="1:10" hidden="1" x14ac:dyDescent="0.25">
      <c r="A604">
        <v>0.35499999999999998</v>
      </c>
      <c r="B604" t="s">
        <v>504</v>
      </c>
      <c r="C604">
        <v>46077</v>
      </c>
      <c r="D604" s="1">
        <v>41425</v>
      </c>
      <c r="E604" s="4">
        <v>227000</v>
      </c>
      <c r="F604" s="8">
        <f t="shared" si="47"/>
        <v>3</v>
      </c>
      <c r="G604" s="8" t="str">
        <f t="shared" si="48"/>
        <v>10</v>
      </c>
      <c r="H604" s="10" t="str">
        <f t="shared" si="49"/>
        <v>CATALINA CIR</v>
      </c>
      <c r="I604" s="8">
        <f t="shared" si="50"/>
        <v>60</v>
      </c>
      <c r="J604" s="10">
        <f t="shared" si="51"/>
        <v>15</v>
      </c>
    </row>
    <row r="605" spans="1:10" hidden="1" x14ac:dyDescent="0.25">
      <c r="A605">
        <v>0.61</v>
      </c>
      <c r="B605" t="s">
        <v>505</v>
      </c>
      <c r="C605">
        <v>46077</v>
      </c>
      <c r="D605" s="1">
        <v>41477</v>
      </c>
      <c r="E605" s="4">
        <v>470000</v>
      </c>
      <c r="F605" s="8">
        <f t="shared" si="47"/>
        <v>5</v>
      </c>
      <c r="G605" s="8" t="str">
        <f t="shared" si="48"/>
        <v>1935</v>
      </c>
      <c r="H605" s="10" t="str">
        <f t="shared" si="49"/>
        <v>MULSANNE DR</v>
      </c>
      <c r="I605" s="8">
        <f t="shared" si="50"/>
        <v>60</v>
      </c>
      <c r="J605" s="10">
        <f t="shared" si="51"/>
        <v>16</v>
      </c>
    </row>
    <row r="606" spans="1:10" hidden="1" x14ac:dyDescent="0.25">
      <c r="A606">
        <v>0.41</v>
      </c>
      <c r="B606" t="s">
        <v>506</v>
      </c>
      <c r="C606">
        <v>46077</v>
      </c>
      <c r="D606" s="1">
        <v>41470</v>
      </c>
      <c r="E606" s="4">
        <v>434567</v>
      </c>
      <c r="F606" s="8">
        <f t="shared" si="47"/>
        <v>5</v>
      </c>
      <c r="G606" s="8" t="str">
        <f t="shared" si="48"/>
        <v>8715</v>
      </c>
      <c r="H606" s="10" t="str">
        <f t="shared" si="49"/>
        <v>WINDPOINTE PASS</v>
      </c>
      <c r="I606" s="8">
        <f t="shared" si="50"/>
        <v>60</v>
      </c>
      <c r="J606" s="10">
        <f t="shared" si="51"/>
        <v>20</v>
      </c>
    </row>
    <row r="607" spans="1:10" hidden="1" x14ac:dyDescent="0.25">
      <c r="A607">
        <v>0.33</v>
      </c>
      <c r="B607" t="s">
        <v>507</v>
      </c>
      <c r="C607">
        <v>46077</v>
      </c>
      <c r="D607" s="1">
        <v>41456</v>
      </c>
      <c r="E607" s="4">
        <v>338500</v>
      </c>
      <c r="F607" s="8">
        <f t="shared" si="47"/>
        <v>5</v>
      </c>
      <c r="G607" s="8" t="str">
        <f t="shared" si="48"/>
        <v>6815</v>
      </c>
      <c r="H607" s="10" t="str">
        <f t="shared" si="49"/>
        <v>WOODHAVEN PLACE</v>
      </c>
      <c r="I607" s="8">
        <f t="shared" si="50"/>
        <v>60</v>
      </c>
      <c r="J607" s="10">
        <f t="shared" si="51"/>
        <v>20</v>
      </c>
    </row>
    <row r="608" spans="1:10" hidden="1" x14ac:dyDescent="0.25">
      <c r="A608">
        <v>2.2400000000000002</v>
      </c>
      <c r="B608" t="s">
        <v>391</v>
      </c>
      <c r="C608">
        <v>46077</v>
      </c>
      <c r="D608" s="1">
        <v>41338</v>
      </c>
      <c r="E608" s="4">
        <v>90000</v>
      </c>
      <c r="F608" s="8">
        <f t="shared" si="47"/>
        <v>5</v>
      </c>
      <c r="G608" s="8" t="str">
        <f t="shared" si="48"/>
        <v>2970</v>
      </c>
      <c r="H608" s="10" t="str">
        <f t="shared" si="49"/>
        <v>S 1200 E</v>
      </c>
      <c r="I608" s="8">
        <f t="shared" si="50"/>
        <v>60</v>
      </c>
      <c r="J608" s="10">
        <f t="shared" si="51"/>
        <v>13</v>
      </c>
    </row>
    <row r="609" spans="1:10" hidden="1" x14ac:dyDescent="0.25">
      <c r="A609">
        <v>3.1</v>
      </c>
      <c r="B609" t="s">
        <v>457</v>
      </c>
      <c r="C609">
        <v>46077</v>
      </c>
      <c r="D609" s="1">
        <v>41446</v>
      </c>
      <c r="E609" s="4">
        <v>735000</v>
      </c>
      <c r="F609" s="8">
        <f t="shared" si="47"/>
        <v>5</v>
      </c>
      <c r="G609" s="8" t="str">
        <f t="shared" si="48"/>
        <v>6879</v>
      </c>
      <c r="H609" s="10" t="str">
        <f t="shared" si="49"/>
        <v>OLD HUNT CLUB RD</v>
      </c>
      <c r="I609" s="8">
        <f t="shared" si="50"/>
        <v>60</v>
      </c>
      <c r="J609" s="10">
        <f t="shared" si="51"/>
        <v>21</v>
      </c>
    </row>
    <row r="610" spans="1:10" hidden="1" x14ac:dyDescent="0.25">
      <c r="A610">
        <v>0.20699999999999999</v>
      </c>
      <c r="B610" t="s">
        <v>508</v>
      </c>
      <c r="C610">
        <v>46077</v>
      </c>
      <c r="D610" s="1">
        <v>41471</v>
      </c>
      <c r="E610" s="4">
        <v>235000</v>
      </c>
      <c r="F610" s="8">
        <f t="shared" si="47"/>
        <v>4</v>
      </c>
      <c r="G610" s="8" t="str">
        <f t="shared" si="48"/>
        <v>960</v>
      </c>
      <c r="H610" s="10" t="str">
        <f t="shared" si="49"/>
        <v>W PINE ST</v>
      </c>
      <c r="I610" s="8">
        <f t="shared" si="50"/>
        <v>60</v>
      </c>
      <c r="J610" s="10">
        <f t="shared" si="51"/>
        <v>13</v>
      </c>
    </row>
    <row r="611" spans="1:10" hidden="1" x14ac:dyDescent="0.25">
      <c r="A611">
        <v>0.14000000000000001</v>
      </c>
      <c r="B611" t="s">
        <v>509</v>
      </c>
      <c r="C611">
        <v>46077</v>
      </c>
      <c r="D611" s="1">
        <v>41471</v>
      </c>
      <c r="E611" s="4">
        <v>276000</v>
      </c>
      <c r="F611" s="8">
        <f t="shared" si="47"/>
        <v>4</v>
      </c>
      <c r="G611" s="8" t="str">
        <f t="shared" si="48"/>
        <v>724</v>
      </c>
      <c r="H611" s="10" t="str">
        <f t="shared" si="49"/>
        <v>BLOOR WOODS CT</v>
      </c>
      <c r="I611" s="8">
        <f t="shared" si="50"/>
        <v>60</v>
      </c>
      <c r="J611" s="10">
        <f t="shared" si="51"/>
        <v>18</v>
      </c>
    </row>
    <row r="612" spans="1:10" hidden="1" x14ac:dyDescent="0.25">
      <c r="A612">
        <v>0.76</v>
      </c>
      <c r="B612" t="s">
        <v>510</v>
      </c>
      <c r="C612">
        <v>46077</v>
      </c>
      <c r="D612" s="1">
        <v>41471</v>
      </c>
      <c r="E612" s="4">
        <v>520000</v>
      </c>
      <c r="F612" s="8">
        <f t="shared" si="47"/>
        <v>4</v>
      </c>
      <c r="G612" s="8" t="str">
        <f t="shared" si="48"/>
        <v>490</v>
      </c>
      <c r="H612" s="10" t="str">
        <f t="shared" si="49"/>
        <v>BENDERFIELD DR</v>
      </c>
      <c r="I612" s="8">
        <f t="shared" si="50"/>
        <v>60</v>
      </c>
      <c r="J612" s="10">
        <f t="shared" si="51"/>
        <v>18</v>
      </c>
    </row>
    <row r="613" spans="1:10" x14ac:dyDescent="0.25">
      <c r="A613">
        <v>0.14699999999999999</v>
      </c>
      <c r="B613" t="s">
        <v>1123</v>
      </c>
      <c r="C613">
        <v>46077</v>
      </c>
      <c r="D613" s="1">
        <v>41465</v>
      </c>
      <c r="E613" s="4">
        <v>316000</v>
      </c>
      <c r="F613" s="8">
        <f t="shared" si="47"/>
        <v>5</v>
      </c>
      <c r="G613" s="8" t="str">
        <f t="shared" si="48"/>
        <v>6503</v>
      </c>
      <c r="H613" s="10" t="str">
        <f t="shared" si="49"/>
        <v>TRADD DR</v>
      </c>
      <c r="I613" s="8">
        <f t="shared" si="50"/>
        <v>59</v>
      </c>
      <c r="J613" s="10">
        <f t="shared" si="51"/>
        <v>13</v>
      </c>
    </row>
    <row r="614" spans="1:10" hidden="1" x14ac:dyDescent="0.25">
      <c r="A614">
        <v>3.4000000000000002E-2</v>
      </c>
      <c r="B614" t="s">
        <v>511</v>
      </c>
      <c r="C614">
        <v>46077</v>
      </c>
      <c r="D614" s="1">
        <v>41467</v>
      </c>
      <c r="E614" s="4">
        <v>167000</v>
      </c>
      <c r="F614" s="8">
        <f t="shared" si="47"/>
        <v>6</v>
      </c>
      <c r="G614" s="8" t="str">
        <f t="shared" si="48"/>
        <v>11921</v>
      </c>
      <c r="H614" s="10" t="str">
        <f t="shared" si="49"/>
        <v>RILEY DR</v>
      </c>
      <c r="I614" s="8">
        <f t="shared" si="50"/>
        <v>60</v>
      </c>
      <c r="J614" s="10">
        <f t="shared" si="51"/>
        <v>14</v>
      </c>
    </row>
    <row r="615" spans="1:10" hidden="1" x14ac:dyDescent="0.25">
      <c r="A615">
        <v>0.308</v>
      </c>
      <c r="B615" t="s">
        <v>512</v>
      </c>
      <c r="C615">
        <v>46077</v>
      </c>
      <c r="D615" s="1">
        <v>41467</v>
      </c>
      <c r="E615" s="4">
        <v>174500</v>
      </c>
      <c r="F615" s="8">
        <f t="shared" si="47"/>
        <v>5</v>
      </c>
      <c r="G615" s="8" t="str">
        <f t="shared" si="48"/>
        <v>1615</v>
      </c>
      <c r="H615" s="10" t="str">
        <f t="shared" si="49"/>
        <v>WALDEN CT</v>
      </c>
      <c r="I615" s="8">
        <f t="shared" si="50"/>
        <v>60</v>
      </c>
      <c r="J615" s="10">
        <f t="shared" si="51"/>
        <v>14</v>
      </c>
    </row>
    <row r="616" spans="1:10" hidden="1" x14ac:dyDescent="0.25">
      <c r="A616">
        <v>0.39</v>
      </c>
      <c r="B616" t="s">
        <v>513</v>
      </c>
      <c r="C616">
        <v>46077</v>
      </c>
      <c r="D616" s="1">
        <v>41331</v>
      </c>
      <c r="E616" s="4">
        <v>330000</v>
      </c>
      <c r="F616" s="8">
        <f t="shared" si="47"/>
        <v>5</v>
      </c>
      <c r="G616" s="8" t="str">
        <f t="shared" si="48"/>
        <v>4560</v>
      </c>
      <c r="H616" s="10" t="str">
        <f t="shared" si="49"/>
        <v>WOODS EDGE DR</v>
      </c>
      <c r="I616" s="8">
        <f t="shared" si="50"/>
        <v>60</v>
      </c>
      <c r="J616" s="10">
        <f t="shared" si="51"/>
        <v>18</v>
      </c>
    </row>
    <row r="617" spans="1:10" hidden="1" x14ac:dyDescent="0.25">
      <c r="A617">
        <v>0.28999999999999998</v>
      </c>
      <c r="B617" t="s">
        <v>514</v>
      </c>
      <c r="C617">
        <v>46077</v>
      </c>
      <c r="D617" s="1">
        <v>41470</v>
      </c>
      <c r="E617" s="4">
        <v>416085</v>
      </c>
      <c r="F617" s="8">
        <f t="shared" si="47"/>
        <v>5</v>
      </c>
      <c r="G617" s="8" t="str">
        <f t="shared" si="48"/>
        <v>8892</v>
      </c>
      <c r="H617" s="10" t="str">
        <f t="shared" si="49"/>
        <v>WINDPOINTE PASS</v>
      </c>
      <c r="I617" s="8">
        <f t="shared" si="50"/>
        <v>60</v>
      </c>
      <c r="J617" s="10">
        <f t="shared" si="51"/>
        <v>20</v>
      </c>
    </row>
    <row r="618" spans="1:10" hidden="1" x14ac:dyDescent="0.25">
      <c r="A618">
        <v>0.69</v>
      </c>
      <c r="B618" t="s">
        <v>515</v>
      </c>
      <c r="C618">
        <v>46077</v>
      </c>
      <c r="D618" s="1">
        <v>41368</v>
      </c>
      <c r="E618" s="4">
        <v>126600</v>
      </c>
      <c r="F618" s="8">
        <f t="shared" si="47"/>
        <v>5</v>
      </c>
      <c r="G618" s="8" t="str">
        <f t="shared" si="48"/>
        <v>8255</v>
      </c>
      <c r="H618" s="10" t="str">
        <f t="shared" si="49"/>
        <v>E 500 S</v>
      </c>
      <c r="I618" s="8">
        <f t="shared" si="50"/>
        <v>60</v>
      </c>
      <c r="J618" s="10">
        <f t="shared" si="51"/>
        <v>12</v>
      </c>
    </row>
    <row r="619" spans="1:10" hidden="1" x14ac:dyDescent="0.25">
      <c r="A619">
        <v>0.28000000000000003</v>
      </c>
      <c r="B619" t="s">
        <v>516</v>
      </c>
      <c r="C619">
        <v>46077</v>
      </c>
      <c r="D619" s="1">
        <v>41453</v>
      </c>
      <c r="E619" s="4">
        <v>77600</v>
      </c>
      <c r="F619" s="8">
        <f t="shared" si="47"/>
        <v>5</v>
      </c>
      <c r="G619" s="8" t="str">
        <f t="shared" si="48"/>
        <v>3236</v>
      </c>
      <c r="H619" s="10" t="str">
        <f t="shared" si="49"/>
        <v>PURPLE ASH DRIVE</v>
      </c>
      <c r="I619" s="8">
        <f t="shared" si="50"/>
        <v>60</v>
      </c>
      <c r="J619" s="10">
        <f t="shared" si="51"/>
        <v>21</v>
      </c>
    </row>
    <row r="620" spans="1:10" hidden="1" x14ac:dyDescent="0.25">
      <c r="A620">
        <v>0.46</v>
      </c>
      <c r="B620" t="s">
        <v>517</v>
      </c>
      <c r="C620">
        <v>46077</v>
      </c>
      <c r="D620" s="1">
        <v>41453</v>
      </c>
      <c r="E620" s="4">
        <v>77600</v>
      </c>
      <c r="F620" s="8">
        <f t="shared" si="47"/>
        <v>5</v>
      </c>
      <c r="G620" s="8" t="str">
        <f t="shared" si="48"/>
        <v>3245</v>
      </c>
      <c r="H620" s="10" t="str">
        <f t="shared" si="49"/>
        <v>PURPLE ASH DRIVE</v>
      </c>
      <c r="I620" s="8">
        <f t="shared" si="50"/>
        <v>60</v>
      </c>
      <c r="J620" s="10">
        <f t="shared" si="51"/>
        <v>21</v>
      </c>
    </row>
    <row r="621" spans="1:10" hidden="1" x14ac:dyDescent="0.25">
      <c r="A621">
        <v>0.3</v>
      </c>
      <c r="B621" t="s">
        <v>518</v>
      </c>
      <c r="C621">
        <v>46077</v>
      </c>
      <c r="D621" s="1">
        <v>41471</v>
      </c>
      <c r="E621" s="4">
        <v>325000</v>
      </c>
      <c r="F621" s="8">
        <f t="shared" si="47"/>
        <v>5</v>
      </c>
      <c r="G621" s="8" t="str">
        <f t="shared" si="48"/>
        <v>4171</v>
      </c>
      <c r="H621" s="10" t="str">
        <f t="shared" si="49"/>
        <v>HUNTSMAN DR</v>
      </c>
      <c r="I621" s="8">
        <f t="shared" si="50"/>
        <v>60</v>
      </c>
      <c r="J621" s="10">
        <f t="shared" si="51"/>
        <v>16</v>
      </c>
    </row>
    <row r="622" spans="1:10" hidden="1" x14ac:dyDescent="0.25">
      <c r="A622">
        <v>0.19</v>
      </c>
      <c r="B622" t="s">
        <v>519</v>
      </c>
      <c r="C622">
        <v>46077</v>
      </c>
      <c r="D622" s="1">
        <v>41472</v>
      </c>
      <c r="E622" s="4">
        <v>275483</v>
      </c>
      <c r="F622" s="8">
        <f t="shared" si="47"/>
        <v>5</v>
      </c>
      <c r="G622" s="8" t="str">
        <f t="shared" si="48"/>
        <v>6037</v>
      </c>
      <c r="H622" s="10" t="str">
        <f t="shared" si="49"/>
        <v>CHESTNUT EAGLE DR</v>
      </c>
      <c r="I622" s="8">
        <f t="shared" si="50"/>
        <v>60</v>
      </c>
      <c r="J622" s="10">
        <f t="shared" si="51"/>
        <v>22</v>
      </c>
    </row>
    <row r="623" spans="1:10" hidden="1" x14ac:dyDescent="0.25">
      <c r="A623">
        <v>0.2</v>
      </c>
      <c r="B623" t="s">
        <v>520</v>
      </c>
      <c r="C623">
        <v>46077</v>
      </c>
      <c r="D623" s="1">
        <v>41467</v>
      </c>
      <c r="E623" s="4">
        <v>269716</v>
      </c>
      <c r="F623" s="8">
        <f t="shared" si="47"/>
        <v>5</v>
      </c>
      <c r="G623" s="8" t="str">
        <f t="shared" si="48"/>
        <v>7728</v>
      </c>
      <c r="H623" s="10" t="str">
        <f t="shared" si="49"/>
        <v>Imperial Eagle Drive</v>
      </c>
      <c r="I623" s="8">
        <f t="shared" si="50"/>
        <v>60</v>
      </c>
      <c r="J623" s="10">
        <f t="shared" si="51"/>
        <v>25</v>
      </c>
    </row>
    <row r="624" spans="1:10" hidden="1" x14ac:dyDescent="0.25">
      <c r="A624">
        <v>0.17</v>
      </c>
      <c r="B624" t="s">
        <v>521</v>
      </c>
      <c r="C624">
        <v>46077</v>
      </c>
      <c r="D624" s="1">
        <v>41472</v>
      </c>
      <c r="E624" s="4">
        <v>314000</v>
      </c>
      <c r="F624" s="8">
        <f t="shared" si="47"/>
        <v>5</v>
      </c>
      <c r="G624" s="8" t="str">
        <f t="shared" si="48"/>
        <v>7826</v>
      </c>
      <c r="H624" s="10" t="str">
        <f t="shared" si="49"/>
        <v>HEDGEHOP DR</v>
      </c>
      <c r="I624" s="8">
        <f t="shared" si="50"/>
        <v>60</v>
      </c>
      <c r="J624" s="10">
        <f t="shared" si="51"/>
        <v>16</v>
      </c>
    </row>
    <row r="625" spans="1:10" hidden="1" x14ac:dyDescent="0.25">
      <c r="A625">
        <v>0.31</v>
      </c>
      <c r="B625" t="s">
        <v>405</v>
      </c>
      <c r="C625">
        <v>46077</v>
      </c>
      <c r="D625" s="1">
        <v>41470</v>
      </c>
      <c r="E625" s="4">
        <v>408000</v>
      </c>
      <c r="F625" s="8">
        <f t="shared" si="47"/>
        <v>5</v>
      </c>
      <c r="G625" s="8" t="str">
        <f t="shared" si="48"/>
        <v>4282</v>
      </c>
      <c r="H625" s="10" t="str">
        <f t="shared" si="49"/>
        <v>RIVERBIRCH RUN</v>
      </c>
      <c r="I625" s="8">
        <f t="shared" si="50"/>
        <v>60</v>
      </c>
      <c r="J625" s="10">
        <f t="shared" si="51"/>
        <v>19</v>
      </c>
    </row>
    <row r="626" spans="1:10" x14ac:dyDescent="0.25">
      <c r="A626">
        <v>0.10299999999999999</v>
      </c>
      <c r="B626" t="s">
        <v>1065</v>
      </c>
      <c r="C626">
        <v>46077</v>
      </c>
      <c r="D626" s="1">
        <v>41470</v>
      </c>
      <c r="E626" s="4">
        <v>328000</v>
      </c>
      <c r="F626" s="8">
        <f t="shared" si="47"/>
        <v>5</v>
      </c>
      <c r="G626" s="8" t="str">
        <f t="shared" si="48"/>
        <v>6755</v>
      </c>
      <c r="H626" s="10" t="str">
        <f t="shared" si="49"/>
        <v>BRANFORD DR</v>
      </c>
      <c r="I626" s="8">
        <f t="shared" si="50"/>
        <v>59</v>
      </c>
      <c r="J626" s="10">
        <f t="shared" si="51"/>
        <v>16</v>
      </c>
    </row>
    <row r="627" spans="1:10" hidden="1" x14ac:dyDescent="0.25">
      <c r="A627">
        <v>0.43</v>
      </c>
      <c r="B627" t="s">
        <v>522</v>
      </c>
      <c r="C627">
        <v>46077</v>
      </c>
      <c r="D627" s="1">
        <v>41474</v>
      </c>
      <c r="E627" s="4">
        <v>395000</v>
      </c>
      <c r="F627" s="8">
        <f t="shared" si="47"/>
        <v>5</v>
      </c>
      <c r="G627" s="8" t="str">
        <f t="shared" si="48"/>
        <v>4308</v>
      </c>
      <c r="H627" s="10" t="str">
        <f t="shared" si="49"/>
        <v>SEDGE CT</v>
      </c>
      <c r="I627" s="8">
        <f t="shared" si="50"/>
        <v>60</v>
      </c>
      <c r="J627" s="10">
        <f t="shared" si="51"/>
        <v>13</v>
      </c>
    </row>
    <row r="628" spans="1:10" hidden="1" x14ac:dyDescent="0.25">
      <c r="A628">
        <v>0.34699999999999998</v>
      </c>
      <c r="B628" t="s">
        <v>523</v>
      </c>
      <c r="C628">
        <v>46077</v>
      </c>
      <c r="D628" s="1">
        <v>41464</v>
      </c>
      <c r="E628" s="4">
        <v>345000</v>
      </c>
      <c r="F628" s="8">
        <f t="shared" si="47"/>
        <v>5</v>
      </c>
      <c r="G628" s="8" t="str">
        <f t="shared" si="48"/>
        <v>3781</v>
      </c>
      <c r="H628" s="10" t="str">
        <f t="shared" si="49"/>
        <v>HEARTHSTONE DR</v>
      </c>
      <c r="I628" s="8">
        <f t="shared" si="50"/>
        <v>60</v>
      </c>
      <c r="J628" s="10">
        <f t="shared" si="51"/>
        <v>19</v>
      </c>
    </row>
    <row r="629" spans="1:10" hidden="1" x14ac:dyDescent="0.25">
      <c r="A629">
        <v>1.45</v>
      </c>
      <c r="B629" t="s">
        <v>524</v>
      </c>
      <c r="C629">
        <v>46077</v>
      </c>
      <c r="D629" s="1">
        <v>41477</v>
      </c>
      <c r="E629" s="4">
        <v>200000</v>
      </c>
      <c r="F629" s="8">
        <f t="shared" si="47"/>
        <v>5</v>
      </c>
      <c r="G629" s="8" t="str">
        <f t="shared" si="48"/>
        <v>1005</v>
      </c>
      <c r="H629" s="10" t="str">
        <f t="shared" si="49"/>
        <v>STARKEY RD</v>
      </c>
      <c r="I629" s="8">
        <f t="shared" si="50"/>
        <v>60</v>
      </c>
      <c r="J629" s="10">
        <f t="shared" si="51"/>
        <v>15</v>
      </c>
    </row>
    <row r="630" spans="1:10" hidden="1" x14ac:dyDescent="0.25">
      <c r="A630">
        <v>0.46</v>
      </c>
      <c r="B630" t="s">
        <v>525</v>
      </c>
      <c r="C630">
        <v>46077</v>
      </c>
      <c r="D630" s="1">
        <v>41435</v>
      </c>
      <c r="E630" s="4">
        <v>372000</v>
      </c>
      <c r="F630" s="8">
        <f t="shared" si="47"/>
        <v>5</v>
      </c>
      <c r="G630" s="8" t="str">
        <f t="shared" si="48"/>
        <v>2517</v>
      </c>
      <c r="H630" s="10" t="str">
        <f t="shared" si="49"/>
        <v>BOYLSTON CT</v>
      </c>
      <c r="I630" s="8">
        <f t="shared" si="50"/>
        <v>60</v>
      </c>
      <c r="J630" s="10">
        <f t="shared" si="51"/>
        <v>16</v>
      </c>
    </row>
    <row r="631" spans="1:10" hidden="1" x14ac:dyDescent="0.25">
      <c r="A631">
        <v>0.434</v>
      </c>
      <c r="B631" t="s">
        <v>526</v>
      </c>
      <c r="C631">
        <v>46077</v>
      </c>
      <c r="D631" s="1">
        <v>41473</v>
      </c>
      <c r="E631" s="4">
        <v>241000</v>
      </c>
      <c r="F631" s="8">
        <f t="shared" si="47"/>
        <v>5</v>
      </c>
      <c r="G631" s="8" t="str">
        <f t="shared" si="48"/>
        <v>1673</v>
      </c>
      <c r="H631" s="10" t="str">
        <f t="shared" si="49"/>
        <v>CATALINA WAY</v>
      </c>
      <c r="I631" s="8">
        <f t="shared" si="50"/>
        <v>60</v>
      </c>
      <c r="J631" s="10">
        <f t="shared" si="51"/>
        <v>17</v>
      </c>
    </row>
    <row r="632" spans="1:10" hidden="1" x14ac:dyDescent="0.25">
      <c r="A632">
        <v>1.1499999999999999</v>
      </c>
      <c r="B632" t="s">
        <v>527</v>
      </c>
      <c r="C632">
        <v>46077</v>
      </c>
      <c r="D632" s="1">
        <v>41470</v>
      </c>
      <c r="E632" s="4">
        <v>190000</v>
      </c>
      <c r="F632" s="8">
        <f t="shared" si="47"/>
        <v>6</v>
      </c>
      <c r="G632" s="8" t="str">
        <f t="shared" si="48"/>
        <v>11620</v>
      </c>
      <c r="H632" s="10" t="str">
        <f t="shared" si="49"/>
        <v>WILLOW SPRINGS DRIVE</v>
      </c>
      <c r="I632" s="8">
        <f t="shared" si="50"/>
        <v>60</v>
      </c>
      <c r="J632" s="10">
        <f t="shared" si="51"/>
        <v>26</v>
      </c>
    </row>
    <row r="633" spans="1:10" hidden="1" x14ac:dyDescent="0.25">
      <c r="A633">
        <v>0.48</v>
      </c>
      <c r="B633" t="s">
        <v>528</v>
      </c>
      <c r="C633">
        <v>46077</v>
      </c>
      <c r="D633" s="1">
        <v>41474</v>
      </c>
      <c r="E633" s="4">
        <v>315000</v>
      </c>
      <c r="F633" s="8">
        <f t="shared" si="47"/>
        <v>5</v>
      </c>
      <c r="G633" s="8" t="str">
        <f t="shared" si="48"/>
        <v>1328</v>
      </c>
      <c r="H633" s="10" t="str">
        <f t="shared" si="49"/>
        <v>SULLIVANS RIDGE</v>
      </c>
      <c r="I633" s="8">
        <f t="shared" si="50"/>
        <v>60</v>
      </c>
      <c r="J633" s="10">
        <f t="shared" si="51"/>
        <v>20</v>
      </c>
    </row>
    <row r="634" spans="1:10" hidden="1" x14ac:dyDescent="0.25">
      <c r="A634">
        <v>0.2</v>
      </c>
      <c r="B634" t="s">
        <v>529</v>
      </c>
      <c r="C634">
        <v>46077</v>
      </c>
      <c r="D634" s="1">
        <v>41472</v>
      </c>
      <c r="E634" s="4">
        <v>63000</v>
      </c>
      <c r="F634" s="8">
        <f t="shared" si="47"/>
        <v>5</v>
      </c>
      <c r="G634" s="8" t="str">
        <f t="shared" si="48"/>
        <v>7725</v>
      </c>
      <c r="H634" s="10" t="str">
        <f t="shared" si="49"/>
        <v>EAGLE POINT CIRCLE</v>
      </c>
      <c r="I634" s="8">
        <f t="shared" si="50"/>
        <v>60</v>
      </c>
      <c r="J634" s="10">
        <f t="shared" si="51"/>
        <v>23</v>
      </c>
    </row>
    <row r="635" spans="1:10" hidden="1" x14ac:dyDescent="0.25">
      <c r="A635">
        <v>0.41</v>
      </c>
      <c r="B635" t="s">
        <v>530</v>
      </c>
      <c r="C635">
        <v>46077</v>
      </c>
      <c r="D635" s="1">
        <v>41471</v>
      </c>
      <c r="E635" s="4">
        <v>369595</v>
      </c>
      <c r="F635" s="8">
        <f t="shared" si="47"/>
        <v>5</v>
      </c>
      <c r="G635" s="8" t="str">
        <f t="shared" si="48"/>
        <v>8725</v>
      </c>
      <c r="H635" s="10" t="str">
        <f t="shared" si="49"/>
        <v>WINDPOINTE PASS</v>
      </c>
      <c r="I635" s="8">
        <f t="shared" si="50"/>
        <v>60</v>
      </c>
      <c r="J635" s="10">
        <f t="shared" si="51"/>
        <v>20</v>
      </c>
    </row>
    <row r="636" spans="1:10" hidden="1" x14ac:dyDescent="0.25">
      <c r="A636">
        <v>2.6</v>
      </c>
      <c r="B636" t="s">
        <v>531</v>
      </c>
      <c r="C636">
        <v>46077</v>
      </c>
      <c r="D636" s="1">
        <v>41474</v>
      </c>
      <c r="E636" s="4">
        <v>1450000</v>
      </c>
      <c r="F636" s="8">
        <f t="shared" si="47"/>
        <v>5</v>
      </c>
      <c r="G636" s="8" t="str">
        <f t="shared" si="48"/>
        <v>4525</v>
      </c>
      <c r="H636" s="10" t="str">
        <f t="shared" si="49"/>
        <v>S 975 E</v>
      </c>
      <c r="I636" s="8">
        <f t="shared" si="50"/>
        <v>60</v>
      </c>
      <c r="J636" s="10">
        <f t="shared" si="51"/>
        <v>12</v>
      </c>
    </row>
    <row r="637" spans="1:10" hidden="1" x14ac:dyDescent="0.25">
      <c r="A637">
        <v>0.28999999999999998</v>
      </c>
      <c r="B637" t="s">
        <v>532</v>
      </c>
      <c r="C637">
        <v>46077</v>
      </c>
      <c r="D637" s="1">
        <v>41470</v>
      </c>
      <c r="E637" s="4">
        <v>239900</v>
      </c>
      <c r="F637" s="8">
        <f t="shared" si="47"/>
        <v>5</v>
      </c>
      <c r="G637" s="8" t="str">
        <f t="shared" si="48"/>
        <v>4151</v>
      </c>
      <c r="H637" s="10" t="str">
        <f t="shared" si="49"/>
        <v>HUNTSMAN DR</v>
      </c>
      <c r="I637" s="8">
        <f t="shared" si="50"/>
        <v>60</v>
      </c>
      <c r="J637" s="10">
        <f t="shared" si="51"/>
        <v>16</v>
      </c>
    </row>
    <row r="638" spans="1:10" hidden="1" x14ac:dyDescent="0.25">
      <c r="A638">
        <v>0.38</v>
      </c>
      <c r="B638" t="s">
        <v>533</v>
      </c>
      <c r="C638">
        <v>46077</v>
      </c>
      <c r="D638" s="1">
        <v>41453</v>
      </c>
      <c r="E638" s="4">
        <v>85100</v>
      </c>
      <c r="F638" s="8">
        <f t="shared" si="47"/>
        <v>5</v>
      </c>
      <c r="G638" s="8" t="str">
        <f t="shared" si="48"/>
        <v>3265</v>
      </c>
      <c r="H638" s="10" t="str">
        <f t="shared" si="49"/>
        <v>AUTUMN ASH COURT</v>
      </c>
      <c r="I638" s="8">
        <f t="shared" si="50"/>
        <v>60</v>
      </c>
      <c r="J638" s="10">
        <f t="shared" si="51"/>
        <v>21</v>
      </c>
    </row>
    <row r="639" spans="1:10" hidden="1" x14ac:dyDescent="0.25">
      <c r="A639">
        <v>0.17</v>
      </c>
      <c r="B639" t="s">
        <v>534</v>
      </c>
      <c r="C639">
        <v>46077</v>
      </c>
      <c r="D639" s="1">
        <v>41467</v>
      </c>
      <c r="E639" s="4">
        <v>264000</v>
      </c>
      <c r="F639" s="8">
        <f t="shared" si="47"/>
        <v>5</v>
      </c>
      <c r="G639" s="8" t="str">
        <f t="shared" si="48"/>
        <v>7859</v>
      </c>
      <c r="H639" s="10" t="str">
        <f t="shared" si="49"/>
        <v>BLUE JAY WAY</v>
      </c>
      <c r="I639" s="8">
        <f t="shared" si="50"/>
        <v>60</v>
      </c>
      <c r="J639" s="10">
        <f t="shared" si="51"/>
        <v>17</v>
      </c>
    </row>
    <row r="640" spans="1:10" hidden="1" x14ac:dyDescent="0.25">
      <c r="A640">
        <v>0.37</v>
      </c>
      <c r="B640" t="s">
        <v>535</v>
      </c>
      <c r="C640">
        <v>46077</v>
      </c>
      <c r="D640" s="1">
        <v>41409</v>
      </c>
      <c r="E640" s="4">
        <v>0</v>
      </c>
      <c r="F640" s="8">
        <f t="shared" si="47"/>
        <v>6</v>
      </c>
      <c r="G640" s="8" t="str">
        <f t="shared" si="48"/>
        <v>11547</v>
      </c>
      <c r="H640" s="10" t="str">
        <f t="shared" si="49"/>
        <v>BUCKSKIN DR</v>
      </c>
      <c r="I640" s="8">
        <f t="shared" si="50"/>
        <v>60</v>
      </c>
      <c r="J640" s="10">
        <f t="shared" si="51"/>
        <v>17</v>
      </c>
    </row>
    <row r="641" spans="1:10" hidden="1" x14ac:dyDescent="0.25">
      <c r="A641">
        <v>0.435</v>
      </c>
      <c r="B641" t="s">
        <v>536</v>
      </c>
      <c r="C641">
        <v>46077</v>
      </c>
      <c r="D641" s="1">
        <v>41458</v>
      </c>
      <c r="E641" s="4">
        <v>500000</v>
      </c>
      <c r="F641" s="8">
        <f t="shared" si="47"/>
        <v>5</v>
      </c>
      <c r="G641" s="8" t="str">
        <f t="shared" si="48"/>
        <v>9070</v>
      </c>
      <c r="H641" s="10" t="str">
        <f t="shared" si="49"/>
        <v>PEBBLEPOINTE CIR</v>
      </c>
      <c r="I641" s="8">
        <f t="shared" si="50"/>
        <v>60</v>
      </c>
      <c r="J641" s="10">
        <f t="shared" si="51"/>
        <v>21</v>
      </c>
    </row>
    <row r="642" spans="1:10" hidden="1" x14ac:dyDescent="0.25">
      <c r="A642">
        <v>0.44</v>
      </c>
      <c r="B642" t="s">
        <v>537</v>
      </c>
      <c r="C642">
        <v>46077</v>
      </c>
      <c r="D642" s="1">
        <v>41479</v>
      </c>
      <c r="E642" s="4">
        <v>385000</v>
      </c>
      <c r="F642" s="8">
        <f t="shared" si="47"/>
        <v>5</v>
      </c>
      <c r="G642" s="8" t="str">
        <f t="shared" si="48"/>
        <v>1278</v>
      </c>
      <c r="H642" s="10" t="str">
        <f t="shared" si="49"/>
        <v>SULLIVANS RIDGE</v>
      </c>
      <c r="I642" s="8">
        <f t="shared" si="50"/>
        <v>60</v>
      </c>
      <c r="J642" s="10">
        <f t="shared" si="51"/>
        <v>20</v>
      </c>
    </row>
    <row r="643" spans="1:10" hidden="1" x14ac:dyDescent="0.25">
      <c r="A643">
        <v>3.46</v>
      </c>
      <c r="B643" t="s">
        <v>538</v>
      </c>
      <c r="C643">
        <v>46077</v>
      </c>
      <c r="D643" s="1">
        <v>41458</v>
      </c>
      <c r="E643" s="4">
        <v>369900</v>
      </c>
      <c r="F643" s="8">
        <f t="shared" ref="F643:F706" si="52">FIND(" ",B643,1)</f>
        <v>6</v>
      </c>
      <c r="G643" s="8" t="str">
        <f t="shared" ref="G643:G706" si="53">LEFT(B643,F643-1)</f>
        <v>11549</v>
      </c>
      <c r="H643" s="10" t="str">
        <f t="shared" ref="H643:H706" si="54">MID(B643,F643+1,J643-F643)</f>
        <v>WILLOW SPRINGS DRIVE</v>
      </c>
      <c r="I643" s="8">
        <f t="shared" ref="I643:I706" si="55">LEN(B643)</f>
        <v>60</v>
      </c>
      <c r="J643" s="10">
        <f t="shared" ref="J643:J706" si="56">IF(ISERROR(FIND("  ",B643,1))=FALSE,FIND("  ",B643,1)-1,LEN(B643))</f>
        <v>26</v>
      </c>
    </row>
    <row r="644" spans="1:10" hidden="1" x14ac:dyDescent="0.25">
      <c r="A644">
        <v>0.65300000000000002</v>
      </c>
      <c r="B644" t="s">
        <v>539</v>
      </c>
      <c r="C644">
        <v>46077</v>
      </c>
      <c r="D644" s="1">
        <v>41466</v>
      </c>
      <c r="E644" s="4">
        <v>266037.86</v>
      </c>
      <c r="F644" s="8">
        <f t="shared" si="52"/>
        <v>6</v>
      </c>
      <c r="G644" s="8" t="str">
        <f t="shared" si="53"/>
        <v>10007</v>
      </c>
      <c r="H644" s="10" t="str">
        <f t="shared" si="54"/>
        <v>LAKEWOOD DR</v>
      </c>
      <c r="I644" s="8">
        <f t="shared" si="55"/>
        <v>60</v>
      </c>
      <c r="J644" s="10">
        <f t="shared" si="56"/>
        <v>17</v>
      </c>
    </row>
    <row r="645" spans="1:10" hidden="1" x14ac:dyDescent="0.25">
      <c r="A645">
        <v>0.3</v>
      </c>
      <c r="B645" t="s">
        <v>540</v>
      </c>
      <c r="C645">
        <v>46077</v>
      </c>
      <c r="D645" s="1">
        <v>41470</v>
      </c>
      <c r="E645" s="4">
        <v>465520</v>
      </c>
      <c r="F645" s="8">
        <f t="shared" si="52"/>
        <v>5</v>
      </c>
      <c r="G645" s="8" t="str">
        <f t="shared" si="53"/>
        <v>9212</v>
      </c>
      <c r="H645" s="10" t="str">
        <f t="shared" si="54"/>
        <v>KEYSTONE COURT</v>
      </c>
      <c r="I645" s="8">
        <f t="shared" si="55"/>
        <v>60</v>
      </c>
      <c r="J645" s="10">
        <f t="shared" si="56"/>
        <v>19</v>
      </c>
    </row>
    <row r="646" spans="1:10" hidden="1" x14ac:dyDescent="0.25">
      <c r="A646">
        <v>0.61</v>
      </c>
      <c r="B646" t="s">
        <v>541</v>
      </c>
      <c r="C646">
        <v>46077</v>
      </c>
      <c r="D646" s="1">
        <v>41438</v>
      </c>
      <c r="E646" s="4">
        <v>160000</v>
      </c>
      <c r="F646" s="8">
        <f t="shared" si="52"/>
        <v>4</v>
      </c>
      <c r="G646" s="8" t="str">
        <f t="shared" si="53"/>
        <v>913</v>
      </c>
      <c r="H646" s="10" t="str">
        <f t="shared" si="54"/>
        <v>PARTRIDGE PL</v>
      </c>
      <c r="I646" s="8">
        <f t="shared" si="55"/>
        <v>60</v>
      </c>
      <c r="J646" s="10">
        <f t="shared" si="56"/>
        <v>16</v>
      </c>
    </row>
    <row r="647" spans="1:10" hidden="1" x14ac:dyDescent="0.25">
      <c r="A647">
        <v>0.15</v>
      </c>
      <c r="B647" t="s">
        <v>542</v>
      </c>
      <c r="C647">
        <v>46077</v>
      </c>
      <c r="D647" s="1">
        <v>41464</v>
      </c>
      <c r="E647" s="4">
        <v>222000</v>
      </c>
      <c r="F647" s="8">
        <f t="shared" si="52"/>
        <v>5</v>
      </c>
      <c r="G647" s="8" t="str">
        <f t="shared" si="53"/>
        <v>6236</v>
      </c>
      <c r="H647" s="10" t="str">
        <f t="shared" si="54"/>
        <v>EAGLE LAKE DR</v>
      </c>
      <c r="I647" s="8">
        <f t="shared" si="55"/>
        <v>60</v>
      </c>
      <c r="J647" s="10">
        <f t="shared" si="56"/>
        <v>18</v>
      </c>
    </row>
    <row r="648" spans="1:10" hidden="1" x14ac:dyDescent="0.25">
      <c r="A648">
        <v>0.115</v>
      </c>
      <c r="B648" t="s">
        <v>543</v>
      </c>
      <c r="C648">
        <v>46077</v>
      </c>
      <c r="D648" s="1">
        <v>41422</v>
      </c>
      <c r="E648" s="4">
        <v>340000</v>
      </c>
      <c r="F648" s="8">
        <f t="shared" si="52"/>
        <v>4</v>
      </c>
      <c r="G648" s="8" t="str">
        <f t="shared" si="53"/>
        <v>190</v>
      </c>
      <c r="H648" s="10" t="str">
        <f t="shared" si="54"/>
        <v>N MAIN ST</v>
      </c>
      <c r="I648" s="8">
        <f t="shared" si="55"/>
        <v>60</v>
      </c>
      <c r="J648" s="10">
        <f t="shared" si="56"/>
        <v>13</v>
      </c>
    </row>
    <row r="649" spans="1:10" hidden="1" x14ac:dyDescent="0.25">
      <c r="A649">
        <v>0.03</v>
      </c>
      <c r="B649" t="s">
        <v>544</v>
      </c>
      <c r="C649">
        <v>46077</v>
      </c>
      <c r="D649" s="1">
        <v>41466</v>
      </c>
      <c r="E649" s="4">
        <v>176170.7</v>
      </c>
      <c r="F649" s="8">
        <f t="shared" si="52"/>
        <v>6</v>
      </c>
      <c r="G649" s="8" t="str">
        <f t="shared" si="53"/>
        <v>11926</v>
      </c>
      <c r="H649" s="10" t="str">
        <f t="shared" si="54"/>
        <v>KELSO DR</v>
      </c>
      <c r="I649" s="8">
        <f t="shared" si="55"/>
        <v>60</v>
      </c>
      <c r="J649" s="10">
        <f t="shared" si="56"/>
        <v>14</v>
      </c>
    </row>
    <row r="650" spans="1:10" x14ac:dyDescent="0.25">
      <c r="A650">
        <v>0.11899999999999999</v>
      </c>
      <c r="B650" t="s">
        <v>1061</v>
      </c>
      <c r="C650">
        <v>46077</v>
      </c>
      <c r="D650" s="1">
        <v>41416</v>
      </c>
      <c r="E650" s="4">
        <v>280267.8</v>
      </c>
      <c r="F650" s="8">
        <f t="shared" si="52"/>
        <v>5</v>
      </c>
      <c r="G650" s="8" t="str">
        <f t="shared" si="53"/>
        <v>6763</v>
      </c>
      <c r="H650" s="10" t="str">
        <f t="shared" si="54"/>
        <v>BRANFORD DR</v>
      </c>
      <c r="I650" s="8">
        <f t="shared" si="55"/>
        <v>59</v>
      </c>
      <c r="J650" s="10">
        <f t="shared" si="56"/>
        <v>16</v>
      </c>
    </row>
    <row r="651" spans="1:10" hidden="1" x14ac:dyDescent="0.25">
      <c r="A651">
        <v>1.1000000000000001</v>
      </c>
      <c r="B651" t="s">
        <v>545</v>
      </c>
      <c r="C651">
        <v>46077</v>
      </c>
      <c r="D651" s="1">
        <v>41453</v>
      </c>
      <c r="E651" s="4">
        <v>10</v>
      </c>
      <c r="F651" s="8">
        <f t="shared" si="52"/>
        <v>5</v>
      </c>
      <c r="G651" s="8" t="str">
        <f t="shared" si="53"/>
        <v>6337</v>
      </c>
      <c r="H651" s="10" t="str">
        <f t="shared" si="54"/>
        <v>S 800 E</v>
      </c>
      <c r="I651" s="8">
        <f t="shared" si="55"/>
        <v>60</v>
      </c>
      <c r="J651" s="10">
        <f t="shared" si="56"/>
        <v>12</v>
      </c>
    </row>
    <row r="652" spans="1:10" hidden="1" x14ac:dyDescent="0.25">
      <c r="A652">
        <v>0.4</v>
      </c>
      <c r="B652" t="s">
        <v>546</v>
      </c>
      <c r="C652">
        <v>46077</v>
      </c>
      <c r="D652" s="1">
        <v>41439</v>
      </c>
      <c r="E652" s="4">
        <v>465000</v>
      </c>
      <c r="F652" s="8">
        <f t="shared" si="52"/>
        <v>5</v>
      </c>
      <c r="G652" s="8" t="str">
        <f t="shared" si="53"/>
        <v>8805</v>
      </c>
      <c r="H652" s="10" t="str">
        <f t="shared" si="54"/>
        <v>SANDSTONE PLACE</v>
      </c>
      <c r="I652" s="8">
        <f t="shared" si="55"/>
        <v>60</v>
      </c>
      <c r="J652" s="10">
        <f t="shared" si="56"/>
        <v>20</v>
      </c>
    </row>
    <row r="653" spans="1:10" hidden="1" x14ac:dyDescent="0.25">
      <c r="A653">
        <v>2.2999999999999998</v>
      </c>
      <c r="B653" t="s">
        <v>547</v>
      </c>
      <c r="C653">
        <v>46077</v>
      </c>
      <c r="D653" s="1">
        <v>41472</v>
      </c>
      <c r="E653" s="4">
        <v>147000</v>
      </c>
      <c r="F653" s="8">
        <f t="shared" si="52"/>
        <v>5</v>
      </c>
      <c r="G653" s="8" t="str">
        <f t="shared" si="53"/>
        <v>3005</v>
      </c>
      <c r="H653" s="10" t="str">
        <f t="shared" si="54"/>
        <v>S 875 E</v>
      </c>
      <c r="I653" s="8">
        <f t="shared" si="55"/>
        <v>60</v>
      </c>
      <c r="J653" s="10">
        <f t="shared" si="56"/>
        <v>12</v>
      </c>
    </row>
    <row r="654" spans="1:10" x14ac:dyDescent="0.25">
      <c r="A654">
        <v>0.17899999999999999</v>
      </c>
      <c r="B654" t="s">
        <v>1051</v>
      </c>
      <c r="C654">
        <v>46077</v>
      </c>
      <c r="D654" s="1">
        <v>41480</v>
      </c>
      <c r="E654" s="4">
        <v>446000</v>
      </c>
      <c r="F654" s="8">
        <f t="shared" si="52"/>
        <v>5</v>
      </c>
      <c r="G654" s="8" t="str">
        <f t="shared" si="53"/>
        <v>6270</v>
      </c>
      <c r="H654" s="10" t="str">
        <f t="shared" si="54"/>
        <v>ARCHDALE DR</v>
      </c>
      <c r="I654" s="8">
        <f t="shared" si="55"/>
        <v>58</v>
      </c>
      <c r="J654" s="10">
        <f t="shared" si="56"/>
        <v>16</v>
      </c>
    </row>
    <row r="655" spans="1:10" hidden="1" x14ac:dyDescent="0.25">
      <c r="A655">
        <v>0.31</v>
      </c>
      <c r="B655" t="s">
        <v>548</v>
      </c>
      <c r="C655">
        <v>46077</v>
      </c>
      <c r="D655" s="1">
        <v>41479</v>
      </c>
      <c r="E655" s="4">
        <v>430666</v>
      </c>
      <c r="F655" s="8">
        <f t="shared" si="52"/>
        <v>5</v>
      </c>
      <c r="G655" s="8" t="str">
        <f t="shared" si="53"/>
        <v>8855</v>
      </c>
      <c r="H655" s="10" t="str">
        <f t="shared" si="54"/>
        <v>WINDPOINTE PASS</v>
      </c>
      <c r="I655" s="8">
        <f t="shared" si="55"/>
        <v>60</v>
      </c>
      <c r="J655" s="10">
        <f t="shared" si="56"/>
        <v>20</v>
      </c>
    </row>
    <row r="656" spans="1:10" hidden="1" x14ac:dyDescent="0.25">
      <c r="A656">
        <v>6.2E-2</v>
      </c>
      <c r="B656" t="s">
        <v>549</v>
      </c>
      <c r="C656">
        <v>46077</v>
      </c>
      <c r="D656" s="1">
        <v>41481</v>
      </c>
      <c r="E656" s="4">
        <v>235000</v>
      </c>
      <c r="F656" s="8">
        <f t="shared" si="52"/>
        <v>5</v>
      </c>
      <c r="G656" s="8" t="str">
        <f t="shared" si="53"/>
        <v>7645</v>
      </c>
      <c r="H656" s="10" t="str">
        <f t="shared" si="54"/>
        <v>E STONEGATE DR</v>
      </c>
      <c r="I656" s="8">
        <f t="shared" si="55"/>
        <v>60</v>
      </c>
      <c r="J656" s="10">
        <f t="shared" si="56"/>
        <v>19</v>
      </c>
    </row>
    <row r="657" spans="1:10" hidden="1" x14ac:dyDescent="0.25">
      <c r="A657">
        <v>0.34</v>
      </c>
      <c r="B657" t="s">
        <v>550</v>
      </c>
      <c r="C657">
        <v>46077</v>
      </c>
      <c r="D657" s="1">
        <v>41471</v>
      </c>
      <c r="E657" s="4">
        <v>328000</v>
      </c>
      <c r="F657" s="8">
        <f t="shared" si="52"/>
        <v>5</v>
      </c>
      <c r="G657" s="8" t="str">
        <f t="shared" si="53"/>
        <v>8927</v>
      </c>
      <c r="H657" s="10" t="str">
        <f t="shared" si="54"/>
        <v>WINTERBERRY CT</v>
      </c>
      <c r="I657" s="8">
        <f t="shared" si="55"/>
        <v>60</v>
      </c>
      <c r="J657" s="10">
        <f t="shared" si="56"/>
        <v>19</v>
      </c>
    </row>
    <row r="658" spans="1:10" x14ac:dyDescent="0.25">
      <c r="A658">
        <v>0.19</v>
      </c>
      <c r="B658" t="s">
        <v>1057</v>
      </c>
      <c r="C658">
        <v>46077</v>
      </c>
      <c r="D658" s="1">
        <v>41484</v>
      </c>
      <c r="E658" s="4">
        <v>404000</v>
      </c>
      <c r="F658" s="8">
        <f t="shared" si="52"/>
        <v>5</v>
      </c>
      <c r="G658" s="8" t="str">
        <f t="shared" si="53"/>
        <v>6263</v>
      </c>
      <c r="H658" s="10" t="str">
        <f t="shared" si="54"/>
        <v>ASPLEY DR</v>
      </c>
      <c r="I658" s="8">
        <f t="shared" si="55"/>
        <v>56</v>
      </c>
      <c r="J658" s="10">
        <f t="shared" si="56"/>
        <v>14</v>
      </c>
    </row>
    <row r="659" spans="1:10" hidden="1" x14ac:dyDescent="0.25">
      <c r="A659">
        <v>0.3</v>
      </c>
      <c r="B659" t="s">
        <v>551</v>
      </c>
      <c r="C659">
        <v>46077</v>
      </c>
      <c r="D659" s="1">
        <v>41479</v>
      </c>
      <c r="E659" s="4">
        <v>381260</v>
      </c>
      <c r="F659" s="8">
        <f t="shared" si="52"/>
        <v>5</v>
      </c>
      <c r="G659" s="8" t="str">
        <f t="shared" si="53"/>
        <v>8902</v>
      </c>
      <c r="H659" s="10" t="str">
        <f t="shared" si="54"/>
        <v>WINDPOINTE PASS</v>
      </c>
      <c r="I659" s="8">
        <f t="shared" si="55"/>
        <v>60</v>
      </c>
      <c r="J659" s="10">
        <f t="shared" si="56"/>
        <v>20</v>
      </c>
    </row>
    <row r="660" spans="1:10" hidden="1" x14ac:dyDescent="0.25">
      <c r="A660">
        <v>0.7</v>
      </c>
      <c r="B660" t="s">
        <v>229</v>
      </c>
      <c r="C660">
        <v>46077</v>
      </c>
      <c r="D660" s="1">
        <v>41481</v>
      </c>
      <c r="E660" s="4">
        <v>451878</v>
      </c>
      <c r="F660" s="8">
        <f t="shared" si="52"/>
        <v>5</v>
      </c>
      <c r="G660" s="8" t="str">
        <f t="shared" si="53"/>
        <v>3278</v>
      </c>
      <c r="H660" s="10" t="str">
        <f t="shared" si="54"/>
        <v>CIMMARON ASH CT</v>
      </c>
      <c r="I660" s="8">
        <f t="shared" si="55"/>
        <v>60</v>
      </c>
      <c r="J660" s="10">
        <f t="shared" si="56"/>
        <v>20</v>
      </c>
    </row>
    <row r="661" spans="1:10" hidden="1" x14ac:dyDescent="0.25">
      <c r="A661">
        <v>0.32</v>
      </c>
      <c r="B661" t="s">
        <v>552</v>
      </c>
      <c r="C661">
        <v>46077</v>
      </c>
      <c r="D661" s="1">
        <v>41487</v>
      </c>
      <c r="E661" s="4">
        <v>316000</v>
      </c>
      <c r="F661" s="8">
        <f t="shared" si="52"/>
        <v>5</v>
      </c>
      <c r="G661" s="8" t="str">
        <f t="shared" si="53"/>
        <v>6574</v>
      </c>
      <c r="H661" s="10" t="str">
        <f t="shared" si="54"/>
        <v>BAINBRIDGE CIRCLE</v>
      </c>
      <c r="I661" s="8">
        <f t="shared" si="55"/>
        <v>60</v>
      </c>
      <c r="J661" s="10">
        <f t="shared" si="56"/>
        <v>22</v>
      </c>
    </row>
    <row r="662" spans="1:10" x14ac:dyDescent="0.25">
      <c r="A662">
        <v>0.19</v>
      </c>
      <c r="B662" t="s">
        <v>553</v>
      </c>
      <c r="C662">
        <v>46077</v>
      </c>
      <c r="D662" s="1">
        <v>41485</v>
      </c>
      <c r="E662" s="4">
        <v>351000</v>
      </c>
      <c r="F662" s="8">
        <f t="shared" si="52"/>
        <v>5</v>
      </c>
      <c r="G662" s="8" t="str">
        <f t="shared" si="53"/>
        <v>6752</v>
      </c>
      <c r="H662" s="10" t="str">
        <f t="shared" si="54"/>
        <v>DORCHESTER DR</v>
      </c>
      <c r="I662" s="8">
        <f t="shared" si="55"/>
        <v>60</v>
      </c>
      <c r="J662" s="10">
        <f t="shared" si="56"/>
        <v>18</v>
      </c>
    </row>
    <row r="663" spans="1:10" hidden="1" x14ac:dyDescent="0.25">
      <c r="A663">
        <v>0.17</v>
      </c>
      <c r="B663" t="s">
        <v>555</v>
      </c>
      <c r="C663">
        <v>46077</v>
      </c>
      <c r="D663" s="1">
        <v>41484</v>
      </c>
      <c r="E663" s="4">
        <v>247200</v>
      </c>
      <c r="F663" s="8">
        <f t="shared" si="52"/>
        <v>5</v>
      </c>
      <c r="G663" s="8" t="str">
        <f t="shared" si="53"/>
        <v>7822</v>
      </c>
      <c r="H663" s="10" t="str">
        <f t="shared" si="54"/>
        <v>WEDGETAIL DR</v>
      </c>
      <c r="I663" s="8">
        <f t="shared" si="55"/>
        <v>60</v>
      </c>
      <c r="J663" s="10">
        <f t="shared" si="56"/>
        <v>17</v>
      </c>
    </row>
    <row r="664" spans="1:10" x14ac:dyDescent="0.25">
      <c r="A664">
        <v>0.20399999999999999</v>
      </c>
      <c r="B664" t="s">
        <v>1052</v>
      </c>
      <c r="C664">
        <v>46077</v>
      </c>
      <c r="D664" s="1">
        <v>41480</v>
      </c>
      <c r="E664" s="4">
        <v>440000</v>
      </c>
      <c r="F664" s="8">
        <f t="shared" si="52"/>
        <v>5</v>
      </c>
      <c r="G664" s="8" t="str">
        <f t="shared" si="53"/>
        <v>6264</v>
      </c>
      <c r="H664" s="10" t="str">
        <f t="shared" si="54"/>
        <v>ARCHDALE DR</v>
      </c>
      <c r="I664" s="8">
        <f t="shared" si="55"/>
        <v>58</v>
      </c>
      <c r="J664" s="10">
        <f t="shared" si="56"/>
        <v>16</v>
      </c>
    </row>
    <row r="665" spans="1:10" hidden="1" x14ac:dyDescent="0.25">
      <c r="A665">
        <v>0.161</v>
      </c>
      <c r="B665" t="s">
        <v>556</v>
      </c>
      <c r="C665">
        <v>46077</v>
      </c>
      <c r="D665" s="1">
        <v>41484</v>
      </c>
      <c r="E665" s="4">
        <v>640000</v>
      </c>
      <c r="F665" s="8">
        <f t="shared" si="52"/>
        <v>4</v>
      </c>
      <c r="G665" s="8" t="str">
        <f t="shared" si="53"/>
        <v>495</v>
      </c>
      <c r="H665" s="10" t="str">
        <f t="shared" si="54"/>
        <v>N MAPLE ST</v>
      </c>
      <c r="I665" s="8">
        <f t="shared" si="55"/>
        <v>60</v>
      </c>
      <c r="J665" s="10">
        <f t="shared" si="56"/>
        <v>14</v>
      </c>
    </row>
    <row r="666" spans="1:10" hidden="1" x14ac:dyDescent="0.25">
      <c r="A666">
        <v>0.55800000000000005</v>
      </c>
      <c r="B666" t="s">
        <v>557</v>
      </c>
      <c r="C666">
        <v>46077</v>
      </c>
      <c r="D666" s="1">
        <v>41484</v>
      </c>
      <c r="E666" s="4">
        <v>361060</v>
      </c>
      <c r="F666" s="8">
        <f t="shared" si="52"/>
        <v>6</v>
      </c>
      <c r="G666" s="8" t="str">
        <f t="shared" si="53"/>
        <v>10123</v>
      </c>
      <c r="H666" s="10" t="str">
        <f t="shared" si="54"/>
        <v>WILDWOOD DR</v>
      </c>
      <c r="I666" s="8">
        <f t="shared" si="55"/>
        <v>60</v>
      </c>
      <c r="J666" s="10">
        <f t="shared" si="56"/>
        <v>17</v>
      </c>
    </row>
    <row r="667" spans="1:10" hidden="1" x14ac:dyDescent="0.25">
      <c r="A667">
        <v>0.33</v>
      </c>
      <c r="B667" t="s">
        <v>558</v>
      </c>
      <c r="C667">
        <v>46077</v>
      </c>
      <c r="D667" s="1">
        <v>41463</v>
      </c>
      <c r="E667" s="4">
        <v>106000</v>
      </c>
      <c r="F667" s="8">
        <f t="shared" si="52"/>
        <v>5</v>
      </c>
      <c r="G667" s="8" t="str">
        <f t="shared" si="53"/>
        <v>2514</v>
      </c>
      <c r="H667" s="10" t="str">
        <f t="shared" si="54"/>
        <v>WOOD HOLLOW TRAIL</v>
      </c>
      <c r="I667" s="8">
        <f t="shared" si="55"/>
        <v>60</v>
      </c>
      <c r="J667" s="10">
        <f t="shared" si="56"/>
        <v>22</v>
      </c>
    </row>
    <row r="668" spans="1:10" hidden="1" x14ac:dyDescent="0.25">
      <c r="A668">
        <v>0.33</v>
      </c>
      <c r="B668" t="s">
        <v>82</v>
      </c>
      <c r="C668">
        <v>46077</v>
      </c>
      <c r="D668" s="1">
        <v>41479</v>
      </c>
      <c r="E668" s="4">
        <v>608413</v>
      </c>
      <c r="F668" s="8">
        <f t="shared" si="52"/>
        <v>6</v>
      </c>
      <c r="G668" s="8" t="str">
        <f t="shared" si="53"/>
        <v>11518</v>
      </c>
      <c r="H668" s="10" t="str">
        <f t="shared" si="54"/>
        <v>WOOD HOLLOW TRAIL</v>
      </c>
      <c r="I668" s="8">
        <f t="shared" si="55"/>
        <v>60</v>
      </c>
      <c r="J668" s="10">
        <f t="shared" si="56"/>
        <v>23</v>
      </c>
    </row>
    <row r="669" spans="1:10" hidden="1" x14ac:dyDescent="0.25">
      <c r="A669">
        <v>0.54</v>
      </c>
      <c r="B669" t="s">
        <v>559</v>
      </c>
      <c r="C669">
        <v>46077</v>
      </c>
      <c r="D669" s="1">
        <v>41484</v>
      </c>
      <c r="E669" s="4">
        <v>690000</v>
      </c>
      <c r="F669" s="8">
        <f t="shared" si="52"/>
        <v>5</v>
      </c>
      <c r="G669" s="8" t="str">
        <f t="shared" si="53"/>
        <v>4184</v>
      </c>
      <c r="H669" s="10" t="str">
        <f t="shared" si="54"/>
        <v>CREEKSIDE PASS</v>
      </c>
      <c r="I669" s="8">
        <f t="shared" si="55"/>
        <v>60</v>
      </c>
      <c r="J669" s="10">
        <f t="shared" si="56"/>
        <v>19</v>
      </c>
    </row>
    <row r="670" spans="1:10" hidden="1" x14ac:dyDescent="0.25">
      <c r="A670">
        <v>5.8999999999999997E-2</v>
      </c>
      <c r="B670" t="s">
        <v>560</v>
      </c>
      <c r="C670">
        <v>46077</v>
      </c>
      <c r="D670" s="1">
        <v>41486</v>
      </c>
      <c r="E670" s="4">
        <v>125000</v>
      </c>
      <c r="F670" s="8">
        <f t="shared" si="52"/>
        <v>4</v>
      </c>
      <c r="G670" s="8" t="str">
        <f t="shared" si="53"/>
        <v>150</v>
      </c>
      <c r="H670" s="10" t="str">
        <f t="shared" si="54"/>
        <v>DOMINION DR</v>
      </c>
      <c r="I670" s="8">
        <f t="shared" si="55"/>
        <v>60</v>
      </c>
      <c r="J670" s="10">
        <f t="shared" si="56"/>
        <v>15</v>
      </c>
    </row>
    <row r="671" spans="1:10" x14ac:dyDescent="0.25">
      <c r="A671">
        <v>0.30299999999999999</v>
      </c>
      <c r="B671" t="s">
        <v>1075</v>
      </c>
      <c r="C671">
        <v>46077</v>
      </c>
      <c r="D671" s="1">
        <v>41464</v>
      </c>
      <c r="E671" s="4">
        <v>270400</v>
      </c>
      <c r="F671" s="8">
        <f t="shared" si="52"/>
        <v>5</v>
      </c>
      <c r="G671" s="8" t="str">
        <f t="shared" si="53"/>
        <v>6768</v>
      </c>
      <c r="H671" s="10" t="str">
        <f t="shared" si="54"/>
        <v>BROUGHTON CIRCLE</v>
      </c>
      <c r="I671" s="8">
        <f t="shared" si="55"/>
        <v>60</v>
      </c>
      <c r="J671" s="10">
        <f t="shared" si="56"/>
        <v>21</v>
      </c>
    </row>
    <row r="672" spans="1:10" hidden="1" x14ac:dyDescent="0.25">
      <c r="A672">
        <v>0.19</v>
      </c>
      <c r="B672" t="s">
        <v>561</v>
      </c>
      <c r="C672">
        <v>46077</v>
      </c>
      <c r="D672" s="1">
        <v>41486</v>
      </c>
      <c r="E672" s="4">
        <v>254801</v>
      </c>
      <c r="F672" s="8">
        <f t="shared" si="52"/>
        <v>5</v>
      </c>
      <c r="G672" s="8" t="str">
        <f t="shared" si="53"/>
        <v>6043</v>
      </c>
      <c r="H672" s="10" t="str">
        <f t="shared" si="54"/>
        <v>CHESTNUT EAGLE DR</v>
      </c>
      <c r="I672" s="8">
        <f t="shared" si="55"/>
        <v>60</v>
      </c>
      <c r="J672" s="10">
        <f t="shared" si="56"/>
        <v>22</v>
      </c>
    </row>
    <row r="673" spans="1:10" x14ac:dyDescent="0.25">
      <c r="A673">
        <v>0.17899999999999999</v>
      </c>
      <c r="B673" t="s">
        <v>1084</v>
      </c>
      <c r="C673">
        <v>46077</v>
      </c>
      <c r="D673" s="1">
        <v>41485</v>
      </c>
      <c r="E673" s="4">
        <v>306000</v>
      </c>
      <c r="F673" s="8">
        <f t="shared" si="52"/>
        <v>5</v>
      </c>
      <c r="G673" s="8" t="str">
        <f t="shared" si="53"/>
        <v>6285</v>
      </c>
      <c r="H673" s="10" t="str">
        <f t="shared" si="54"/>
        <v>BULL DR</v>
      </c>
      <c r="I673" s="8">
        <f t="shared" si="55"/>
        <v>55</v>
      </c>
      <c r="J673" s="10">
        <f t="shared" si="56"/>
        <v>12</v>
      </c>
    </row>
    <row r="674" spans="1:10" hidden="1" x14ac:dyDescent="0.25">
      <c r="A674">
        <v>0.16</v>
      </c>
      <c r="B674" t="s">
        <v>245</v>
      </c>
      <c r="C674">
        <v>46077</v>
      </c>
      <c r="D674" s="1">
        <v>41486</v>
      </c>
      <c r="E674" s="4">
        <v>259045</v>
      </c>
      <c r="F674" s="8">
        <f t="shared" si="52"/>
        <v>5</v>
      </c>
      <c r="G674" s="8" t="str">
        <f t="shared" si="53"/>
        <v>7822</v>
      </c>
      <c r="H674" s="10" t="str">
        <f t="shared" si="54"/>
        <v>RINGTAIL CIRCLE</v>
      </c>
      <c r="I674" s="8">
        <f t="shared" si="55"/>
        <v>60</v>
      </c>
      <c r="J674" s="10">
        <f t="shared" si="56"/>
        <v>20</v>
      </c>
    </row>
    <row r="675" spans="1:10" hidden="1" x14ac:dyDescent="0.25">
      <c r="A675">
        <v>4.2999999999999997E-2</v>
      </c>
      <c r="B675" t="s">
        <v>562</v>
      </c>
      <c r="C675">
        <v>46077</v>
      </c>
      <c r="D675" s="1">
        <v>41402</v>
      </c>
      <c r="E675" s="4">
        <v>0</v>
      </c>
      <c r="F675" s="8">
        <f t="shared" si="52"/>
        <v>6</v>
      </c>
      <c r="G675" s="8" t="str">
        <f t="shared" si="53"/>
        <v>11910</v>
      </c>
      <c r="H675" s="10" t="str">
        <f t="shared" si="54"/>
        <v>KELSO DR</v>
      </c>
      <c r="I675" s="8">
        <f t="shared" si="55"/>
        <v>60</v>
      </c>
      <c r="J675" s="10">
        <f t="shared" si="56"/>
        <v>14</v>
      </c>
    </row>
    <row r="676" spans="1:10" hidden="1" x14ac:dyDescent="0.25">
      <c r="A676">
        <v>0.33</v>
      </c>
      <c r="B676" t="s">
        <v>563</v>
      </c>
      <c r="C676">
        <v>46077</v>
      </c>
      <c r="D676" s="1">
        <v>41484</v>
      </c>
      <c r="E676" s="4">
        <v>335830</v>
      </c>
      <c r="F676" s="8">
        <f t="shared" si="52"/>
        <v>5</v>
      </c>
      <c r="G676" s="8" t="str">
        <f t="shared" si="53"/>
        <v>6391</v>
      </c>
      <c r="H676" s="10" t="str">
        <f t="shared" si="54"/>
        <v>BLACKSTONE DR</v>
      </c>
      <c r="I676" s="8">
        <f t="shared" si="55"/>
        <v>60</v>
      </c>
      <c r="J676" s="10">
        <f t="shared" si="56"/>
        <v>18</v>
      </c>
    </row>
    <row r="677" spans="1:10" hidden="1" x14ac:dyDescent="0.25">
      <c r="A677">
        <v>0.39500000000000002</v>
      </c>
      <c r="B677" t="s">
        <v>564</v>
      </c>
      <c r="C677">
        <v>46077</v>
      </c>
      <c r="D677" s="1">
        <v>41491</v>
      </c>
      <c r="E677" s="4">
        <v>101101</v>
      </c>
      <c r="F677" s="8">
        <f t="shared" si="52"/>
        <v>4</v>
      </c>
      <c r="G677" s="8" t="str">
        <f t="shared" si="53"/>
        <v>912</v>
      </c>
      <c r="H677" s="10" t="str">
        <f t="shared" si="54"/>
        <v>PARTRIDGE PL</v>
      </c>
      <c r="I677" s="8">
        <f t="shared" si="55"/>
        <v>60</v>
      </c>
      <c r="J677" s="10">
        <f t="shared" si="56"/>
        <v>16</v>
      </c>
    </row>
    <row r="678" spans="1:10" hidden="1" x14ac:dyDescent="0.25">
      <c r="A678">
        <v>0.15</v>
      </c>
      <c r="B678" t="s">
        <v>47</v>
      </c>
      <c r="C678">
        <v>46077</v>
      </c>
      <c r="D678" s="1">
        <v>41480</v>
      </c>
      <c r="E678" s="4">
        <v>175100</v>
      </c>
      <c r="F678" s="8">
        <f t="shared" si="52"/>
        <v>5</v>
      </c>
      <c r="G678" s="8" t="str">
        <f t="shared" si="53"/>
        <v>7779</v>
      </c>
      <c r="H678" s="10" t="str">
        <f t="shared" si="54"/>
        <v>BLUE JAY WAY</v>
      </c>
      <c r="I678" s="8">
        <f t="shared" si="55"/>
        <v>60</v>
      </c>
      <c r="J678" s="10">
        <f t="shared" si="56"/>
        <v>17</v>
      </c>
    </row>
    <row r="679" spans="1:10" hidden="1" x14ac:dyDescent="0.25">
      <c r="A679">
        <v>0.19</v>
      </c>
      <c r="B679" t="s">
        <v>565</v>
      </c>
      <c r="C679">
        <v>46077</v>
      </c>
      <c r="D679" s="1">
        <v>41485</v>
      </c>
      <c r="E679" s="4">
        <v>56649</v>
      </c>
      <c r="F679" s="8">
        <f t="shared" si="52"/>
        <v>5</v>
      </c>
      <c r="G679" s="8" t="str">
        <f t="shared" si="53"/>
        <v>6738</v>
      </c>
      <c r="H679" s="10" t="str">
        <f t="shared" si="54"/>
        <v>W STONEGATE DR</v>
      </c>
      <c r="I679" s="8">
        <f t="shared" si="55"/>
        <v>60</v>
      </c>
      <c r="J679" s="10">
        <f t="shared" si="56"/>
        <v>19</v>
      </c>
    </row>
    <row r="680" spans="1:10" hidden="1" x14ac:dyDescent="0.25">
      <c r="A680">
        <v>0.35</v>
      </c>
      <c r="B680" t="s">
        <v>566</v>
      </c>
      <c r="C680">
        <v>46077</v>
      </c>
      <c r="D680" s="1">
        <v>41486</v>
      </c>
      <c r="E680" s="4">
        <v>94500</v>
      </c>
      <c r="F680" s="8">
        <f t="shared" si="52"/>
        <v>6</v>
      </c>
      <c r="G680" s="8" t="str">
        <f t="shared" si="53"/>
        <v>11591</v>
      </c>
      <c r="H680" s="10" t="str">
        <f t="shared" si="54"/>
        <v>WEEPING WILLOW CT</v>
      </c>
      <c r="I680" s="8">
        <f t="shared" si="55"/>
        <v>60</v>
      </c>
      <c r="J680" s="10">
        <f t="shared" si="56"/>
        <v>23</v>
      </c>
    </row>
    <row r="681" spans="1:10" hidden="1" x14ac:dyDescent="0.25">
      <c r="A681">
        <v>0.35</v>
      </c>
      <c r="B681" t="s">
        <v>566</v>
      </c>
      <c r="C681">
        <v>46077</v>
      </c>
      <c r="D681" s="1">
        <v>41486</v>
      </c>
      <c r="E681" s="4">
        <v>349600</v>
      </c>
      <c r="F681" s="8">
        <f t="shared" si="52"/>
        <v>6</v>
      </c>
      <c r="G681" s="8" t="str">
        <f t="shared" si="53"/>
        <v>11591</v>
      </c>
      <c r="H681" s="10" t="str">
        <f t="shared" si="54"/>
        <v>WEEPING WILLOW CT</v>
      </c>
      <c r="I681" s="8">
        <f t="shared" si="55"/>
        <v>60</v>
      </c>
      <c r="J681" s="10">
        <f t="shared" si="56"/>
        <v>23</v>
      </c>
    </row>
    <row r="682" spans="1:10" hidden="1" x14ac:dyDescent="0.25">
      <c r="A682">
        <v>0.18</v>
      </c>
      <c r="B682" t="s">
        <v>567</v>
      </c>
      <c r="C682">
        <v>46077</v>
      </c>
      <c r="D682" s="1">
        <v>41485</v>
      </c>
      <c r="E682" s="4">
        <v>55700</v>
      </c>
      <c r="F682" s="8">
        <f t="shared" si="52"/>
        <v>5</v>
      </c>
      <c r="G682" s="8" t="str">
        <f t="shared" si="53"/>
        <v>7645</v>
      </c>
      <c r="H682" s="10" t="str">
        <f t="shared" si="54"/>
        <v>Carriage House Way</v>
      </c>
      <c r="I682" s="8">
        <f t="shared" si="55"/>
        <v>60</v>
      </c>
      <c r="J682" s="10">
        <f t="shared" si="56"/>
        <v>23</v>
      </c>
    </row>
    <row r="683" spans="1:10" hidden="1" x14ac:dyDescent="0.25">
      <c r="A683">
        <v>1.621</v>
      </c>
      <c r="B683" t="s">
        <v>568</v>
      </c>
      <c r="C683">
        <v>46077</v>
      </c>
      <c r="D683" s="1">
        <v>41480</v>
      </c>
      <c r="E683" s="4">
        <v>355000</v>
      </c>
      <c r="F683" s="8">
        <f t="shared" si="52"/>
        <v>2</v>
      </c>
      <c r="G683" s="8" t="str">
        <f t="shared" si="53"/>
        <v>3</v>
      </c>
      <c r="H683" s="10" t="str">
        <f t="shared" si="54"/>
        <v>WOODARD BLUFF</v>
      </c>
      <c r="I683" s="8">
        <f t="shared" si="55"/>
        <v>60</v>
      </c>
      <c r="J683" s="10">
        <f t="shared" si="56"/>
        <v>15</v>
      </c>
    </row>
    <row r="684" spans="1:10" hidden="1" x14ac:dyDescent="0.25">
      <c r="A684">
        <v>0.36</v>
      </c>
      <c r="B684" t="s">
        <v>259</v>
      </c>
      <c r="C684">
        <v>46077</v>
      </c>
      <c r="D684" s="1">
        <v>41478</v>
      </c>
      <c r="E684" s="4">
        <v>476214</v>
      </c>
      <c r="F684" s="8">
        <f t="shared" si="52"/>
        <v>6</v>
      </c>
      <c r="G684" s="8" t="str">
        <f t="shared" si="53"/>
        <v>11531</v>
      </c>
      <c r="H684" s="10" t="str">
        <f t="shared" si="54"/>
        <v>WILLOW BEND DRIVE</v>
      </c>
      <c r="I684" s="8">
        <f t="shared" si="55"/>
        <v>60</v>
      </c>
      <c r="J684" s="10">
        <f t="shared" si="56"/>
        <v>23</v>
      </c>
    </row>
    <row r="685" spans="1:10" hidden="1" x14ac:dyDescent="0.25">
      <c r="A685">
        <v>0.44900000000000001</v>
      </c>
      <c r="B685" t="s">
        <v>569</v>
      </c>
      <c r="C685">
        <v>46077</v>
      </c>
      <c r="D685" s="1">
        <v>41487</v>
      </c>
      <c r="E685" s="4">
        <v>289352</v>
      </c>
      <c r="F685" s="8">
        <f t="shared" si="52"/>
        <v>5</v>
      </c>
      <c r="G685" s="8" t="str">
        <f t="shared" si="53"/>
        <v>1433</v>
      </c>
      <c r="H685" s="10" t="str">
        <f t="shared" si="54"/>
        <v>CRICKLEWOOD WAY</v>
      </c>
      <c r="I685" s="8">
        <f t="shared" si="55"/>
        <v>60</v>
      </c>
      <c r="J685" s="10">
        <f t="shared" si="56"/>
        <v>20</v>
      </c>
    </row>
    <row r="686" spans="1:10" hidden="1" x14ac:dyDescent="0.25">
      <c r="A686">
        <v>0.40899999999999997</v>
      </c>
      <c r="B686" t="s">
        <v>570</v>
      </c>
      <c r="C686">
        <v>46077</v>
      </c>
      <c r="D686" s="1">
        <v>41435</v>
      </c>
      <c r="E686" s="4">
        <v>230000</v>
      </c>
      <c r="F686" s="8">
        <f t="shared" si="52"/>
        <v>5</v>
      </c>
      <c r="G686" s="8" t="str">
        <f t="shared" si="53"/>
        <v>1654</v>
      </c>
      <c r="H686" s="10" t="str">
        <f t="shared" si="54"/>
        <v>CATALINA WAY</v>
      </c>
      <c r="I686" s="8">
        <f t="shared" si="55"/>
        <v>60</v>
      </c>
      <c r="J686" s="10">
        <f t="shared" si="56"/>
        <v>17</v>
      </c>
    </row>
    <row r="687" spans="1:10" hidden="1" x14ac:dyDescent="0.25">
      <c r="A687">
        <v>0.31</v>
      </c>
      <c r="B687" t="s">
        <v>571</v>
      </c>
      <c r="C687">
        <v>46077</v>
      </c>
      <c r="D687" s="1">
        <v>41439</v>
      </c>
      <c r="E687" s="4">
        <v>416000</v>
      </c>
      <c r="F687" s="8">
        <f t="shared" si="52"/>
        <v>5</v>
      </c>
      <c r="G687" s="8" t="str">
        <f t="shared" si="53"/>
        <v>4736</v>
      </c>
      <c r="H687" s="10" t="str">
        <f t="shared" si="54"/>
        <v>PEBBLEPOINTE PASS</v>
      </c>
      <c r="I687" s="8">
        <f t="shared" si="55"/>
        <v>60</v>
      </c>
      <c r="J687" s="10">
        <f t="shared" si="56"/>
        <v>22</v>
      </c>
    </row>
    <row r="688" spans="1:10" x14ac:dyDescent="0.25">
      <c r="A688">
        <v>0.18</v>
      </c>
      <c r="B688" t="s">
        <v>1118</v>
      </c>
      <c r="C688">
        <v>46077</v>
      </c>
      <c r="D688" s="1">
        <v>41439</v>
      </c>
      <c r="E688" s="4">
        <v>380000</v>
      </c>
      <c r="F688" s="8">
        <f t="shared" si="52"/>
        <v>5</v>
      </c>
      <c r="G688" s="8" t="str">
        <f t="shared" si="53"/>
        <v>6264</v>
      </c>
      <c r="H688" s="10" t="str">
        <f t="shared" si="54"/>
        <v>STANHOPE PLACE</v>
      </c>
      <c r="I688" s="8">
        <f t="shared" si="55"/>
        <v>59</v>
      </c>
      <c r="J688" s="10">
        <f t="shared" si="56"/>
        <v>19</v>
      </c>
    </row>
    <row r="689" spans="1:10" x14ac:dyDescent="0.25">
      <c r="A689">
        <v>0.22</v>
      </c>
      <c r="B689" t="s">
        <v>1114</v>
      </c>
      <c r="C689">
        <v>46077</v>
      </c>
      <c r="D689" s="1">
        <v>41474</v>
      </c>
      <c r="E689" s="4">
        <v>455800</v>
      </c>
      <c r="F689" s="8">
        <f t="shared" si="52"/>
        <v>5</v>
      </c>
      <c r="G689" s="8" t="str">
        <f t="shared" si="53"/>
        <v>6537</v>
      </c>
      <c r="H689" s="10" t="str">
        <f t="shared" si="54"/>
        <v>MILFORD CIRCLE</v>
      </c>
      <c r="I689" s="8">
        <f t="shared" si="55"/>
        <v>58</v>
      </c>
      <c r="J689" s="10">
        <f t="shared" si="56"/>
        <v>19</v>
      </c>
    </row>
    <row r="690" spans="1:10" x14ac:dyDescent="0.25">
      <c r="A690">
        <v>0.22</v>
      </c>
      <c r="B690" t="s">
        <v>1114</v>
      </c>
      <c r="C690">
        <v>46077</v>
      </c>
      <c r="D690" s="1">
        <v>41474</v>
      </c>
      <c r="E690" s="4">
        <v>455800</v>
      </c>
      <c r="F690" s="8">
        <f t="shared" si="52"/>
        <v>5</v>
      </c>
      <c r="G690" s="8" t="str">
        <f t="shared" si="53"/>
        <v>6537</v>
      </c>
      <c r="H690" s="10" t="str">
        <f t="shared" si="54"/>
        <v>MILFORD CIRCLE</v>
      </c>
      <c r="I690" s="8">
        <f t="shared" si="55"/>
        <v>58</v>
      </c>
      <c r="J690" s="10">
        <f t="shared" si="56"/>
        <v>19</v>
      </c>
    </row>
    <row r="691" spans="1:10" hidden="1" x14ac:dyDescent="0.25">
      <c r="A691">
        <v>34.950000000000003</v>
      </c>
      <c r="B691" t="s">
        <v>572</v>
      </c>
      <c r="C691">
        <v>46077</v>
      </c>
      <c r="D691" s="1">
        <v>41430</v>
      </c>
      <c r="E691" s="4">
        <v>1675000</v>
      </c>
      <c r="F691" s="8">
        <f t="shared" si="52"/>
        <v>6</v>
      </c>
      <c r="G691" s="8" t="str">
        <f t="shared" si="53"/>
        <v>11425</v>
      </c>
      <c r="H691" s="10" t="str">
        <f t="shared" si="54"/>
        <v>E 550 S</v>
      </c>
      <c r="I691" s="8">
        <f t="shared" si="55"/>
        <v>60</v>
      </c>
      <c r="J691" s="10">
        <f t="shared" si="56"/>
        <v>13</v>
      </c>
    </row>
    <row r="692" spans="1:10" hidden="1" x14ac:dyDescent="0.25">
      <c r="A692">
        <v>0.82599999999999996</v>
      </c>
      <c r="B692" t="s">
        <v>573</v>
      </c>
      <c r="C692">
        <v>46077</v>
      </c>
      <c r="D692" s="1">
        <v>41486</v>
      </c>
      <c r="E692" s="4">
        <v>244000</v>
      </c>
      <c r="F692" s="8">
        <f t="shared" si="52"/>
        <v>4</v>
      </c>
      <c r="G692" s="8" t="str">
        <f t="shared" si="53"/>
        <v>231</v>
      </c>
      <c r="H692" s="10" t="str">
        <f t="shared" si="54"/>
        <v>SADDLE BROOK CT</v>
      </c>
      <c r="I692" s="8">
        <f t="shared" si="55"/>
        <v>60</v>
      </c>
      <c r="J692" s="10">
        <f t="shared" si="56"/>
        <v>19</v>
      </c>
    </row>
    <row r="693" spans="1:10" hidden="1" x14ac:dyDescent="0.25">
      <c r="A693">
        <v>0.2</v>
      </c>
      <c r="B693" t="s">
        <v>574</v>
      </c>
      <c r="C693">
        <v>46077</v>
      </c>
      <c r="D693" s="1">
        <v>41487</v>
      </c>
      <c r="E693" s="4">
        <v>0</v>
      </c>
      <c r="F693" s="8">
        <f t="shared" si="52"/>
        <v>5</v>
      </c>
      <c r="G693" s="8" t="str">
        <f t="shared" si="53"/>
        <v>7662</v>
      </c>
      <c r="H693" s="10" t="str">
        <f t="shared" si="54"/>
        <v>CARRIAGE HOUSE WAY</v>
      </c>
      <c r="I693" s="8">
        <f t="shared" si="55"/>
        <v>60</v>
      </c>
      <c r="J693" s="10">
        <f t="shared" si="56"/>
        <v>23</v>
      </c>
    </row>
    <row r="694" spans="1:10" hidden="1" x14ac:dyDescent="0.25">
      <c r="A694">
        <v>0.38</v>
      </c>
      <c r="B694" t="s">
        <v>554</v>
      </c>
      <c r="C694">
        <v>46077</v>
      </c>
      <c r="D694" s="1">
        <v>41486</v>
      </c>
      <c r="E694" s="4">
        <v>339000</v>
      </c>
      <c r="F694" s="8">
        <f t="shared" si="52"/>
        <v>5</v>
      </c>
      <c r="G694" s="8" t="str">
        <f t="shared" si="53"/>
        <v>4241</v>
      </c>
      <c r="H694" s="10" t="str">
        <f t="shared" si="54"/>
        <v>HONEYSUCKLE LN</v>
      </c>
      <c r="I694" s="8">
        <f t="shared" si="55"/>
        <v>60</v>
      </c>
      <c r="J694" s="10">
        <f t="shared" si="56"/>
        <v>19</v>
      </c>
    </row>
    <row r="695" spans="1:10" hidden="1" x14ac:dyDescent="0.25">
      <c r="A695">
        <v>0.43</v>
      </c>
      <c r="B695" t="s">
        <v>575</v>
      </c>
      <c r="C695">
        <v>46077</v>
      </c>
      <c r="D695" s="1">
        <v>41473</v>
      </c>
      <c r="E695" s="4">
        <v>106000</v>
      </c>
      <c r="F695" s="8">
        <f t="shared" si="52"/>
        <v>6</v>
      </c>
      <c r="G695" s="8" t="str">
        <f t="shared" si="53"/>
        <v>11533</v>
      </c>
      <c r="H695" s="10" t="str">
        <f t="shared" si="54"/>
        <v>WOOD HOLLOW TRAIL</v>
      </c>
      <c r="I695" s="8">
        <f t="shared" si="55"/>
        <v>60</v>
      </c>
      <c r="J695" s="10">
        <f t="shared" si="56"/>
        <v>23</v>
      </c>
    </row>
    <row r="696" spans="1:10" hidden="1" x14ac:dyDescent="0.25">
      <c r="A696">
        <v>0.33</v>
      </c>
      <c r="B696" t="s">
        <v>576</v>
      </c>
      <c r="C696">
        <v>46077</v>
      </c>
      <c r="D696" s="1">
        <v>41473</v>
      </c>
      <c r="E696" s="4">
        <v>106000</v>
      </c>
      <c r="F696" s="8">
        <f t="shared" si="52"/>
        <v>6</v>
      </c>
      <c r="G696" s="8" t="str">
        <f t="shared" si="53"/>
        <v>11523</v>
      </c>
      <c r="H696" s="10" t="str">
        <f t="shared" si="54"/>
        <v>WOOD HOLLOW TRAIL</v>
      </c>
      <c r="I696" s="8">
        <f t="shared" si="55"/>
        <v>60</v>
      </c>
      <c r="J696" s="10">
        <f t="shared" si="56"/>
        <v>23</v>
      </c>
    </row>
    <row r="697" spans="1:10" hidden="1" x14ac:dyDescent="0.25">
      <c r="A697">
        <v>0.97399999999999998</v>
      </c>
      <c r="B697" t="s">
        <v>577</v>
      </c>
      <c r="C697">
        <v>46077</v>
      </c>
      <c r="D697" s="1">
        <v>41495</v>
      </c>
      <c r="E697" s="4">
        <v>267606</v>
      </c>
      <c r="F697" s="8">
        <f t="shared" si="52"/>
        <v>4</v>
      </c>
      <c r="G697" s="8" t="str">
        <f t="shared" si="53"/>
        <v>495</v>
      </c>
      <c r="H697" s="10" t="str">
        <f t="shared" si="54"/>
        <v>ISENHOUR HILLS DR</v>
      </c>
      <c r="I697" s="8">
        <f t="shared" si="55"/>
        <v>60</v>
      </c>
      <c r="J697" s="10">
        <f t="shared" si="56"/>
        <v>21</v>
      </c>
    </row>
    <row r="698" spans="1:10" hidden="1" x14ac:dyDescent="0.25">
      <c r="A698">
        <v>0.47</v>
      </c>
      <c r="B698" t="s">
        <v>308</v>
      </c>
      <c r="C698">
        <v>46077</v>
      </c>
      <c r="D698" s="1">
        <v>41492</v>
      </c>
      <c r="E698" s="4">
        <v>664245</v>
      </c>
      <c r="F698" s="8">
        <f t="shared" si="52"/>
        <v>5</v>
      </c>
      <c r="G698" s="8" t="str">
        <f t="shared" si="53"/>
        <v>2501</v>
      </c>
      <c r="H698" s="10" t="str">
        <f t="shared" si="54"/>
        <v>BROOKHAVEN COURT</v>
      </c>
      <c r="I698" s="8">
        <f t="shared" si="55"/>
        <v>60</v>
      </c>
      <c r="J698" s="10">
        <f t="shared" si="56"/>
        <v>21</v>
      </c>
    </row>
    <row r="699" spans="1:10" hidden="1" x14ac:dyDescent="0.25">
      <c r="A699">
        <v>1.575</v>
      </c>
      <c r="B699" t="s">
        <v>578</v>
      </c>
      <c r="C699">
        <v>46077</v>
      </c>
      <c r="D699" s="1">
        <v>41493</v>
      </c>
      <c r="E699" s="4">
        <v>345000</v>
      </c>
      <c r="F699" s="8">
        <f t="shared" si="52"/>
        <v>5</v>
      </c>
      <c r="G699" s="8" t="str">
        <f t="shared" si="53"/>
        <v>6802</v>
      </c>
      <c r="H699" s="10" t="str">
        <f t="shared" si="54"/>
        <v>W 96TH ST</v>
      </c>
      <c r="I699" s="8">
        <f t="shared" si="55"/>
        <v>60</v>
      </c>
      <c r="J699" s="10">
        <f t="shared" si="56"/>
        <v>14</v>
      </c>
    </row>
    <row r="700" spans="1:10" hidden="1" x14ac:dyDescent="0.25">
      <c r="A700">
        <v>1.44</v>
      </c>
      <c r="B700" t="s">
        <v>579</v>
      </c>
      <c r="C700">
        <v>46077</v>
      </c>
      <c r="D700" s="1">
        <v>41488</v>
      </c>
      <c r="E700" s="4">
        <v>361750</v>
      </c>
      <c r="F700" s="8">
        <f t="shared" si="52"/>
        <v>6</v>
      </c>
      <c r="G700" s="8" t="str">
        <f t="shared" si="53"/>
        <v>10465</v>
      </c>
      <c r="H700" s="10" t="str">
        <f t="shared" si="54"/>
        <v>FOX TRACE</v>
      </c>
      <c r="I700" s="8">
        <f t="shared" si="55"/>
        <v>60</v>
      </c>
      <c r="J700" s="10">
        <f t="shared" si="56"/>
        <v>15</v>
      </c>
    </row>
    <row r="701" spans="1:10" hidden="1" x14ac:dyDescent="0.25">
      <c r="A701">
        <v>0.31</v>
      </c>
      <c r="B701" t="s">
        <v>580</v>
      </c>
      <c r="C701">
        <v>46077</v>
      </c>
      <c r="D701" s="1">
        <v>41486</v>
      </c>
      <c r="E701" s="4">
        <v>440000</v>
      </c>
      <c r="F701" s="8">
        <f t="shared" si="52"/>
        <v>5</v>
      </c>
      <c r="G701" s="8" t="str">
        <f t="shared" si="53"/>
        <v>2746</v>
      </c>
      <c r="H701" s="10" t="str">
        <f t="shared" si="54"/>
        <v>STILL CREEK DR</v>
      </c>
      <c r="I701" s="8">
        <f t="shared" si="55"/>
        <v>60</v>
      </c>
      <c r="J701" s="10">
        <f t="shared" si="56"/>
        <v>19</v>
      </c>
    </row>
    <row r="702" spans="1:10" hidden="1" x14ac:dyDescent="0.25">
      <c r="A702">
        <v>0.38</v>
      </c>
      <c r="B702" t="s">
        <v>581</v>
      </c>
      <c r="C702">
        <v>46077</v>
      </c>
      <c r="D702" s="1">
        <v>41485</v>
      </c>
      <c r="E702" s="4">
        <v>161500</v>
      </c>
      <c r="F702" s="8">
        <f t="shared" si="52"/>
        <v>4</v>
      </c>
      <c r="G702" s="8" t="str">
        <f t="shared" si="53"/>
        <v>505</v>
      </c>
      <c r="H702" s="10" t="str">
        <f t="shared" si="54"/>
        <v>EAGLE VIEW CT</v>
      </c>
      <c r="I702" s="8">
        <f t="shared" si="55"/>
        <v>60</v>
      </c>
      <c r="J702" s="10">
        <f t="shared" si="56"/>
        <v>17</v>
      </c>
    </row>
    <row r="703" spans="1:10" hidden="1" x14ac:dyDescent="0.25">
      <c r="A703">
        <v>4.84</v>
      </c>
      <c r="B703" t="s">
        <v>582</v>
      </c>
      <c r="C703">
        <v>46077</v>
      </c>
      <c r="D703" s="1">
        <v>41491</v>
      </c>
      <c r="E703" s="4">
        <v>155000</v>
      </c>
      <c r="F703" s="8">
        <f t="shared" si="52"/>
        <v>5</v>
      </c>
      <c r="G703" s="8" t="str">
        <f t="shared" si="53"/>
        <v>5112</v>
      </c>
      <c r="H703" s="10" t="str">
        <f t="shared" si="54"/>
        <v>TURKEYFOOT RD</v>
      </c>
      <c r="I703" s="8">
        <f t="shared" si="55"/>
        <v>60</v>
      </c>
      <c r="J703" s="10">
        <f t="shared" si="56"/>
        <v>18</v>
      </c>
    </row>
    <row r="704" spans="1:10" hidden="1" x14ac:dyDescent="0.25">
      <c r="A704">
        <v>0.41</v>
      </c>
      <c r="B704" t="s">
        <v>234</v>
      </c>
      <c r="C704">
        <v>46077</v>
      </c>
      <c r="D704" s="1">
        <v>41474</v>
      </c>
      <c r="E704" s="4">
        <v>568696</v>
      </c>
      <c r="F704" s="8">
        <f t="shared" si="52"/>
        <v>5</v>
      </c>
      <c r="G704" s="8" t="str">
        <f t="shared" si="53"/>
        <v>2504</v>
      </c>
      <c r="H704" s="10" t="str">
        <f t="shared" si="54"/>
        <v>BROOKHAVEN COURT</v>
      </c>
      <c r="I704" s="8">
        <f t="shared" si="55"/>
        <v>60</v>
      </c>
      <c r="J704" s="10">
        <f t="shared" si="56"/>
        <v>21</v>
      </c>
    </row>
    <row r="705" spans="1:10" hidden="1" x14ac:dyDescent="0.25">
      <c r="A705">
        <v>0.17</v>
      </c>
      <c r="B705" t="s">
        <v>583</v>
      </c>
      <c r="C705">
        <v>46077</v>
      </c>
      <c r="D705" s="1">
        <v>41467</v>
      </c>
      <c r="E705" s="4">
        <v>61586</v>
      </c>
      <c r="F705" s="8">
        <f t="shared" si="52"/>
        <v>5</v>
      </c>
      <c r="G705" s="8" t="str">
        <f t="shared" si="53"/>
        <v>7821</v>
      </c>
      <c r="H705" s="10" t="str">
        <f t="shared" si="54"/>
        <v>RINGTAIL CIRCLE</v>
      </c>
      <c r="I705" s="8">
        <f t="shared" si="55"/>
        <v>60</v>
      </c>
      <c r="J705" s="10">
        <f t="shared" si="56"/>
        <v>20</v>
      </c>
    </row>
    <row r="706" spans="1:10" hidden="1" x14ac:dyDescent="0.25">
      <c r="A706">
        <v>9.8000000000000004E-2</v>
      </c>
      <c r="B706" t="s">
        <v>584</v>
      </c>
      <c r="C706">
        <v>46077</v>
      </c>
      <c r="D706" s="1">
        <v>41480</v>
      </c>
      <c r="E706" s="4">
        <v>293000</v>
      </c>
      <c r="F706" s="8">
        <f t="shared" si="52"/>
        <v>5</v>
      </c>
      <c r="G706" s="8" t="str">
        <f t="shared" si="53"/>
        <v>6661</v>
      </c>
      <c r="H706" s="10" t="str">
        <f t="shared" si="54"/>
        <v>BEEKMAN PLACE</v>
      </c>
      <c r="I706" s="8">
        <f t="shared" si="55"/>
        <v>60</v>
      </c>
      <c r="J706" s="10">
        <f t="shared" si="56"/>
        <v>18</v>
      </c>
    </row>
    <row r="707" spans="1:10" hidden="1" x14ac:dyDescent="0.25">
      <c r="A707">
        <v>0.03</v>
      </c>
      <c r="B707" t="s">
        <v>544</v>
      </c>
      <c r="C707">
        <v>46077</v>
      </c>
      <c r="D707" s="1">
        <v>41481</v>
      </c>
      <c r="E707" s="4">
        <v>176170.7</v>
      </c>
      <c r="F707" s="8">
        <f t="shared" ref="F707:F770" si="57">FIND(" ",B707,1)</f>
        <v>6</v>
      </c>
      <c r="G707" s="8" t="str">
        <f t="shared" ref="G707:G770" si="58">LEFT(B707,F707-1)</f>
        <v>11926</v>
      </c>
      <c r="H707" s="10" t="str">
        <f t="shared" ref="H707:H770" si="59">MID(B707,F707+1,J707-F707)</f>
        <v>KELSO DR</v>
      </c>
      <c r="I707" s="8">
        <f t="shared" ref="I707:I770" si="60">LEN(B707)</f>
        <v>60</v>
      </c>
      <c r="J707" s="10">
        <f t="shared" ref="J707:J770" si="61">IF(ISERROR(FIND("  ",B707,1))=FALSE,FIND("  ",B707,1)-1,LEN(B707))</f>
        <v>14</v>
      </c>
    </row>
    <row r="708" spans="1:10" hidden="1" x14ac:dyDescent="0.25">
      <c r="A708">
        <v>0.30199999999999999</v>
      </c>
      <c r="B708" t="s">
        <v>585</v>
      </c>
      <c r="C708">
        <v>46077</v>
      </c>
      <c r="D708" s="1">
        <v>41493</v>
      </c>
      <c r="E708" s="4">
        <v>330000</v>
      </c>
      <c r="F708" s="8">
        <f t="shared" si="57"/>
        <v>5</v>
      </c>
      <c r="G708" s="8" t="str">
        <f t="shared" si="58"/>
        <v>8925</v>
      </c>
      <c r="H708" s="10" t="str">
        <f t="shared" si="59"/>
        <v>HEARTHSTONE DR</v>
      </c>
      <c r="I708" s="8">
        <f t="shared" si="60"/>
        <v>60</v>
      </c>
      <c r="J708" s="10">
        <f t="shared" si="61"/>
        <v>19</v>
      </c>
    </row>
    <row r="709" spans="1:10" hidden="1" x14ac:dyDescent="0.25">
      <c r="A709">
        <v>0.40699999999999997</v>
      </c>
      <c r="B709" t="s">
        <v>586</v>
      </c>
      <c r="C709">
        <v>46077</v>
      </c>
      <c r="D709" s="1">
        <v>41487</v>
      </c>
      <c r="E709" s="4">
        <v>380000</v>
      </c>
      <c r="F709" s="8">
        <f t="shared" si="57"/>
        <v>5</v>
      </c>
      <c r="G709" s="8" t="str">
        <f t="shared" si="58"/>
        <v>5031</v>
      </c>
      <c r="H709" s="10" t="str">
        <f t="shared" si="59"/>
        <v>PEBBLEPOINTE PASS</v>
      </c>
      <c r="I709" s="8">
        <f t="shared" si="60"/>
        <v>60</v>
      </c>
      <c r="J709" s="10">
        <f t="shared" si="61"/>
        <v>22</v>
      </c>
    </row>
    <row r="710" spans="1:10" hidden="1" x14ac:dyDescent="0.25">
      <c r="A710">
        <v>0.32</v>
      </c>
      <c r="B710" t="s">
        <v>587</v>
      </c>
      <c r="C710">
        <v>46077</v>
      </c>
      <c r="D710" s="1">
        <v>41500</v>
      </c>
      <c r="E710" s="4">
        <v>67500</v>
      </c>
      <c r="F710" s="8">
        <f t="shared" si="57"/>
        <v>5</v>
      </c>
      <c r="G710" s="8" t="str">
        <f t="shared" si="58"/>
        <v>3560</v>
      </c>
      <c r="H710" s="10" t="str">
        <f t="shared" si="59"/>
        <v>OLD QUARRY DRIVE</v>
      </c>
      <c r="I710" s="8">
        <f t="shared" si="60"/>
        <v>60</v>
      </c>
      <c r="J710" s="10">
        <f t="shared" si="61"/>
        <v>21</v>
      </c>
    </row>
    <row r="711" spans="1:10" hidden="1" x14ac:dyDescent="0.25">
      <c r="A711">
        <v>0.33</v>
      </c>
      <c r="B711" t="s">
        <v>588</v>
      </c>
      <c r="C711">
        <v>46077</v>
      </c>
      <c r="D711" s="1">
        <v>41500</v>
      </c>
      <c r="E711" s="4">
        <v>67500</v>
      </c>
      <c r="F711" s="8">
        <f t="shared" si="57"/>
        <v>5</v>
      </c>
      <c r="G711" s="8" t="str">
        <f t="shared" si="58"/>
        <v>3512</v>
      </c>
      <c r="H711" s="10" t="str">
        <f t="shared" si="59"/>
        <v>OLD QUARRY DRIVE</v>
      </c>
      <c r="I711" s="8">
        <f t="shared" si="60"/>
        <v>60</v>
      </c>
      <c r="J711" s="10">
        <f t="shared" si="61"/>
        <v>21</v>
      </c>
    </row>
    <row r="712" spans="1:10" hidden="1" x14ac:dyDescent="0.25">
      <c r="A712">
        <v>2.2269999999999999</v>
      </c>
      <c r="B712" t="s">
        <v>589</v>
      </c>
      <c r="C712">
        <v>46077</v>
      </c>
      <c r="D712" s="1">
        <v>41478</v>
      </c>
      <c r="E712" s="4">
        <v>500000</v>
      </c>
      <c r="F712" s="8">
        <f t="shared" si="57"/>
        <v>3</v>
      </c>
      <c r="G712" s="8" t="str">
        <f t="shared" si="58"/>
        <v>21</v>
      </c>
      <c r="H712" s="10" t="str">
        <f t="shared" si="59"/>
        <v>LOST RUN LANE</v>
      </c>
      <c r="I712" s="8">
        <f t="shared" si="60"/>
        <v>60</v>
      </c>
      <c r="J712" s="10">
        <f t="shared" si="61"/>
        <v>16</v>
      </c>
    </row>
    <row r="713" spans="1:10" hidden="1" x14ac:dyDescent="0.25">
      <c r="A713">
        <v>0.28000000000000003</v>
      </c>
      <c r="B713" t="s">
        <v>590</v>
      </c>
      <c r="C713">
        <v>46077</v>
      </c>
      <c r="D713" s="1">
        <v>41500</v>
      </c>
      <c r="E713" s="4">
        <v>67500</v>
      </c>
      <c r="F713" s="8">
        <f t="shared" si="57"/>
        <v>5</v>
      </c>
      <c r="G713" s="8" t="str">
        <f t="shared" si="58"/>
        <v>9203</v>
      </c>
      <c r="H713" s="10" t="str">
        <f t="shared" si="59"/>
        <v>KEYSTONE COURT</v>
      </c>
      <c r="I713" s="8">
        <f t="shared" si="60"/>
        <v>60</v>
      </c>
      <c r="J713" s="10">
        <f t="shared" si="61"/>
        <v>19</v>
      </c>
    </row>
    <row r="714" spans="1:10" hidden="1" x14ac:dyDescent="0.25">
      <c r="A714">
        <v>0.97599999999999998</v>
      </c>
      <c r="B714" t="s">
        <v>591</v>
      </c>
      <c r="C714">
        <v>46077</v>
      </c>
      <c r="D714" s="1">
        <v>41491</v>
      </c>
      <c r="E714" s="4">
        <v>390000</v>
      </c>
      <c r="F714" s="8">
        <f t="shared" si="57"/>
        <v>4</v>
      </c>
      <c r="G714" s="8" t="str">
        <f t="shared" si="58"/>
        <v>970</v>
      </c>
      <c r="H714" s="10" t="str">
        <f t="shared" si="59"/>
        <v>TILLSON DR</v>
      </c>
      <c r="I714" s="8">
        <f t="shared" si="60"/>
        <v>60</v>
      </c>
      <c r="J714" s="10">
        <f t="shared" si="61"/>
        <v>14</v>
      </c>
    </row>
    <row r="715" spans="1:10" hidden="1" x14ac:dyDescent="0.25">
      <c r="A715">
        <v>0.28000000000000003</v>
      </c>
      <c r="B715" t="s">
        <v>592</v>
      </c>
      <c r="C715">
        <v>46077</v>
      </c>
      <c r="D715" s="1">
        <v>41500</v>
      </c>
      <c r="E715" s="4">
        <v>135000</v>
      </c>
      <c r="F715" s="8">
        <f t="shared" si="57"/>
        <v>5</v>
      </c>
      <c r="G715" s="8" t="str">
        <f t="shared" si="58"/>
        <v>3650</v>
      </c>
      <c r="H715" s="10" t="str">
        <f t="shared" si="59"/>
        <v>OLD QUARRY DRIVE</v>
      </c>
      <c r="I715" s="8">
        <f t="shared" si="60"/>
        <v>60</v>
      </c>
      <c r="J715" s="10">
        <f t="shared" si="61"/>
        <v>21</v>
      </c>
    </row>
    <row r="716" spans="1:10" hidden="1" x14ac:dyDescent="0.25">
      <c r="A716">
        <v>0.30399999999999999</v>
      </c>
      <c r="B716" t="s">
        <v>593</v>
      </c>
      <c r="C716">
        <v>46077</v>
      </c>
      <c r="D716" s="1">
        <v>41495</v>
      </c>
      <c r="E716" s="4">
        <v>430000</v>
      </c>
      <c r="F716" s="8">
        <f t="shared" si="57"/>
        <v>5</v>
      </c>
      <c r="G716" s="8" t="str">
        <f t="shared" si="58"/>
        <v>4612</v>
      </c>
      <c r="H716" s="10" t="str">
        <f t="shared" si="59"/>
        <v>PEBBLEPOINTE PASS</v>
      </c>
      <c r="I716" s="8">
        <f t="shared" si="60"/>
        <v>60</v>
      </c>
      <c r="J716" s="10">
        <f t="shared" si="61"/>
        <v>22</v>
      </c>
    </row>
    <row r="717" spans="1:10" hidden="1" x14ac:dyDescent="0.25">
      <c r="A717">
        <v>0.2</v>
      </c>
      <c r="B717" t="s">
        <v>594</v>
      </c>
      <c r="C717">
        <v>46077</v>
      </c>
      <c r="D717" s="1">
        <v>41498</v>
      </c>
      <c r="E717" s="4">
        <v>295000</v>
      </c>
      <c r="F717" s="8">
        <f t="shared" si="57"/>
        <v>4</v>
      </c>
      <c r="G717" s="8" t="str">
        <f t="shared" si="58"/>
        <v>175</v>
      </c>
      <c r="H717" s="10" t="str">
        <f t="shared" si="59"/>
        <v>N ELM ST</v>
      </c>
      <c r="I717" s="8">
        <f t="shared" si="60"/>
        <v>60</v>
      </c>
      <c r="J717" s="10">
        <f t="shared" si="61"/>
        <v>12</v>
      </c>
    </row>
    <row r="718" spans="1:10" hidden="1" x14ac:dyDescent="0.25">
      <c r="A718">
        <v>0.38300000000000001</v>
      </c>
      <c r="B718" t="s">
        <v>595</v>
      </c>
      <c r="C718">
        <v>46077</v>
      </c>
      <c r="D718" s="1">
        <v>41495</v>
      </c>
      <c r="E718" s="4">
        <v>440000</v>
      </c>
      <c r="F718" s="8">
        <f t="shared" si="57"/>
        <v>5</v>
      </c>
      <c r="G718" s="8" t="str">
        <f t="shared" si="58"/>
        <v>9257</v>
      </c>
      <c r="H718" s="10" t="str">
        <f t="shared" si="59"/>
        <v>ROCKY CAY CT</v>
      </c>
      <c r="I718" s="8">
        <f t="shared" si="60"/>
        <v>60</v>
      </c>
      <c r="J718" s="10">
        <f t="shared" si="61"/>
        <v>17</v>
      </c>
    </row>
    <row r="719" spans="1:10" hidden="1" x14ac:dyDescent="0.25">
      <c r="A719">
        <v>0.29199999999999998</v>
      </c>
      <c r="B719" t="s">
        <v>1079</v>
      </c>
      <c r="C719">
        <v>46077</v>
      </c>
      <c r="D719" s="1">
        <v>41494</v>
      </c>
      <c r="E719" s="4">
        <v>182000</v>
      </c>
      <c r="F719" s="8">
        <f t="shared" si="57"/>
        <v>4</v>
      </c>
      <c r="G719" s="8" t="str">
        <f t="shared" si="58"/>
        <v>130</v>
      </c>
      <c r="H719" s="10" t="str">
        <f t="shared" si="59"/>
        <v>BROUGHTON DR</v>
      </c>
      <c r="I719" s="8">
        <f t="shared" si="60"/>
        <v>60</v>
      </c>
      <c r="J719" s="10">
        <f t="shared" si="61"/>
        <v>16</v>
      </c>
    </row>
    <row r="720" spans="1:10" hidden="1" x14ac:dyDescent="0.25">
      <c r="A720">
        <v>1.6</v>
      </c>
      <c r="B720" t="s">
        <v>596</v>
      </c>
      <c r="C720">
        <v>46077</v>
      </c>
      <c r="D720" s="1">
        <v>41495</v>
      </c>
      <c r="E720" s="4">
        <v>85000</v>
      </c>
      <c r="F720" s="8">
        <f t="shared" si="57"/>
        <v>5</v>
      </c>
      <c r="G720" s="8" t="str">
        <f t="shared" si="58"/>
        <v>2970</v>
      </c>
      <c r="H720" s="10" t="str">
        <f t="shared" si="59"/>
        <v>S 1200 E (Est)</v>
      </c>
      <c r="I720" s="8">
        <f t="shared" si="60"/>
        <v>60</v>
      </c>
      <c r="J720" s="10">
        <f t="shared" si="61"/>
        <v>19</v>
      </c>
    </row>
    <row r="721" spans="1:10" hidden="1" x14ac:dyDescent="0.25">
      <c r="A721">
        <v>0.17</v>
      </c>
      <c r="B721" t="s">
        <v>597</v>
      </c>
      <c r="C721">
        <v>46077</v>
      </c>
      <c r="D721" s="1">
        <v>41500</v>
      </c>
      <c r="E721" s="4">
        <v>224000</v>
      </c>
      <c r="F721" s="8">
        <f t="shared" si="57"/>
        <v>5</v>
      </c>
      <c r="G721" s="8" t="str">
        <f t="shared" si="58"/>
        <v>7823</v>
      </c>
      <c r="H721" s="10" t="str">
        <f t="shared" si="59"/>
        <v>EAGLES NEST BLVD</v>
      </c>
      <c r="I721" s="8">
        <f t="shared" si="60"/>
        <v>60</v>
      </c>
      <c r="J721" s="10">
        <f t="shared" si="61"/>
        <v>21</v>
      </c>
    </row>
    <row r="722" spans="1:10" hidden="1" x14ac:dyDescent="0.25">
      <c r="A722">
        <v>0.19</v>
      </c>
      <c r="B722" t="s">
        <v>598</v>
      </c>
      <c r="C722">
        <v>46077</v>
      </c>
      <c r="D722" s="1">
        <v>41495</v>
      </c>
      <c r="E722" s="4">
        <v>285000</v>
      </c>
      <c r="F722" s="8">
        <f t="shared" si="57"/>
        <v>5</v>
      </c>
      <c r="G722" s="8" t="str">
        <f t="shared" si="58"/>
        <v>6126</v>
      </c>
      <c r="H722" s="10" t="str">
        <f t="shared" si="59"/>
        <v>GOLDEN EAGLE DR</v>
      </c>
      <c r="I722" s="8">
        <f t="shared" si="60"/>
        <v>60</v>
      </c>
      <c r="J722" s="10">
        <f t="shared" si="61"/>
        <v>20</v>
      </c>
    </row>
    <row r="723" spans="1:10" hidden="1" x14ac:dyDescent="0.25">
      <c r="A723">
        <v>1.72</v>
      </c>
      <c r="B723" t="s">
        <v>599</v>
      </c>
      <c r="C723">
        <v>46077</v>
      </c>
      <c r="D723" s="1">
        <v>41499</v>
      </c>
      <c r="E723" s="4">
        <v>0</v>
      </c>
      <c r="F723" s="8">
        <f t="shared" si="57"/>
        <v>4</v>
      </c>
      <c r="G723" s="8" t="str">
        <f t="shared" si="58"/>
        <v>575</v>
      </c>
      <c r="H723" s="10" t="str">
        <f t="shared" si="59"/>
        <v>S MAIN ST</v>
      </c>
      <c r="I723" s="8">
        <f t="shared" si="60"/>
        <v>60</v>
      </c>
      <c r="J723" s="10">
        <f t="shared" si="61"/>
        <v>13</v>
      </c>
    </row>
    <row r="724" spans="1:10" hidden="1" x14ac:dyDescent="0.25">
      <c r="A724">
        <v>8.9659999999999993</v>
      </c>
      <c r="B724" t="s">
        <v>600</v>
      </c>
      <c r="C724">
        <v>46077</v>
      </c>
      <c r="D724" s="1">
        <v>41417</v>
      </c>
      <c r="E724" s="4">
        <v>331742</v>
      </c>
      <c r="F724" s="8">
        <f t="shared" si="57"/>
        <v>6</v>
      </c>
      <c r="G724" s="8" t="str">
        <f t="shared" si="58"/>
        <v>10619</v>
      </c>
      <c r="H724" s="10" t="str">
        <f t="shared" si="59"/>
        <v>ZIONSVILLE RD - VACANT GROUND</v>
      </c>
      <c r="I724" s="8">
        <f t="shared" si="60"/>
        <v>60</v>
      </c>
      <c r="J724" s="10">
        <f t="shared" si="61"/>
        <v>35</v>
      </c>
    </row>
    <row r="725" spans="1:10" hidden="1" x14ac:dyDescent="0.25">
      <c r="A725">
        <v>21.28</v>
      </c>
      <c r="B725" t="s">
        <v>601</v>
      </c>
      <c r="C725">
        <v>46077</v>
      </c>
      <c r="D725" s="1">
        <v>41393</v>
      </c>
      <c r="E725" s="4">
        <v>267000</v>
      </c>
      <c r="F725" s="8">
        <f t="shared" si="57"/>
        <v>5</v>
      </c>
      <c r="G725" s="8" t="str">
        <f t="shared" si="58"/>
        <v>3650</v>
      </c>
      <c r="H725" s="10" t="str">
        <f t="shared" si="59"/>
        <v>S 800 E</v>
      </c>
      <c r="I725" s="8">
        <f t="shared" si="60"/>
        <v>60</v>
      </c>
      <c r="J725" s="10">
        <f t="shared" si="61"/>
        <v>12</v>
      </c>
    </row>
    <row r="726" spans="1:10" hidden="1" x14ac:dyDescent="0.25">
      <c r="A726">
        <v>0.17</v>
      </c>
      <c r="B726" t="s">
        <v>602</v>
      </c>
      <c r="C726">
        <v>46077</v>
      </c>
      <c r="D726" s="1">
        <v>41501</v>
      </c>
      <c r="E726" s="4">
        <v>399900</v>
      </c>
      <c r="F726" s="8">
        <f t="shared" si="57"/>
        <v>5</v>
      </c>
      <c r="G726" s="8" t="str">
        <f t="shared" si="58"/>
        <v>6738</v>
      </c>
      <c r="H726" s="10" t="str">
        <f t="shared" si="59"/>
        <v>REGENTS PARK DRIVE</v>
      </c>
      <c r="I726" s="8">
        <f t="shared" si="60"/>
        <v>60</v>
      </c>
      <c r="J726" s="10">
        <f t="shared" si="61"/>
        <v>23</v>
      </c>
    </row>
    <row r="727" spans="1:10" hidden="1" x14ac:dyDescent="0.25">
      <c r="A727">
        <v>0.18</v>
      </c>
      <c r="B727" t="s">
        <v>246</v>
      </c>
      <c r="C727">
        <v>46077</v>
      </c>
      <c r="D727" s="1">
        <v>41491</v>
      </c>
      <c r="E727" s="4">
        <v>332255</v>
      </c>
      <c r="F727" s="8">
        <f t="shared" si="57"/>
        <v>5</v>
      </c>
      <c r="G727" s="8" t="str">
        <f t="shared" si="58"/>
        <v>6159</v>
      </c>
      <c r="H727" s="10" t="str">
        <f t="shared" si="59"/>
        <v>EAGLE LAKE DR</v>
      </c>
      <c r="I727" s="8">
        <f t="shared" si="60"/>
        <v>60</v>
      </c>
      <c r="J727" s="10">
        <f t="shared" si="61"/>
        <v>18</v>
      </c>
    </row>
    <row r="728" spans="1:10" hidden="1" x14ac:dyDescent="0.25">
      <c r="A728">
        <v>0.71299999999999997</v>
      </c>
      <c r="B728" t="s">
        <v>337</v>
      </c>
      <c r="C728">
        <v>46077</v>
      </c>
      <c r="D728" s="1">
        <v>41486</v>
      </c>
      <c r="E728" s="4">
        <v>437500</v>
      </c>
      <c r="F728" s="8">
        <f t="shared" si="57"/>
        <v>6</v>
      </c>
      <c r="G728" s="8" t="str">
        <f t="shared" si="58"/>
        <v>10087</v>
      </c>
      <c r="H728" s="10" t="str">
        <f t="shared" si="59"/>
        <v>WILDWOOD DR</v>
      </c>
      <c r="I728" s="8">
        <f t="shared" si="60"/>
        <v>60</v>
      </c>
      <c r="J728" s="10">
        <f t="shared" si="61"/>
        <v>17</v>
      </c>
    </row>
    <row r="729" spans="1:10" hidden="1" x14ac:dyDescent="0.25">
      <c r="A729">
        <v>0.29699999999999999</v>
      </c>
      <c r="B729" t="s">
        <v>603</v>
      </c>
      <c r="C729">
        <v>46077</v>
      </c>
      <c r="D729" s="1">
        <v>41494</v>
      </c>
      <c r="E729" s="4">
        <v>375000</v>
      </c>
      <c r="F729" s="8">
        <f t="shared" si="57"/>
        <v>5</v>
      </c>
      <c r="G729" s="8" t="str">
        <f t="shared" si="58"/>
        <v>5521</v>
      </c>
      <c r="H729" s="10" t="str">
        <f t="shared" si="59"/>
        <v>TURKEYFOOT RD</v>
      </c>
      <c r="I729" s="8">
        <f t="shared" si="60"/>
        <v>60</v>
      </c>
      <c r="J729" s="10">
        <f t="shared" si="61"/>
        <v>18</v>
      </c>
    </row>
    <row r="730" spans="1:10" hidden="1" x14ac:dyDescent="0.25">
      <c r="A730">
        <v>0.161</v>
      </c>
      <c r="B730" t="s">
        <v>604</v>
      </c>
      <c r="C730">
        <v>46077</v>
      </c>
      <c r="D730" s="1">
        <v>41502</v>
      </c>
      <c r="E730" s="4">
        <v>175000</v>
      </c>
      <c r="F730" s="8">
        <f t="shared" si="57"/>
        <v>4</v>
      </c>
      <c r="G730" s="8" t="str">
        <f t="shared" si="58"/>
        <v>580</v>
      </c>
      <c r="H730" s="10" t="str">
        <f t="shared" si="59"/>
        <v>W CEDAR ST</v>
      </c>
      <c r="I730" s="8">
        <f t="shared" si="60"/>
        <v>60</v>
      </c>
      <c r="J730" s="10">
        <f t="shared" si="61"/>
        <v>14</v>
      </c>
    </row>
    <row r="731" spans="1:10" hidden="1" x14ac:dyDescent="0.25">
      <c r="A731">
        <v>0.27</v>
      </c>
      <c r="B731" t="s">
        <v>605</v>
      </c>
      <c r="C731">
        <v>46077</v>
      </c>
      <c r="D731" s="1">
        <v>41498</v>
      </c>
      <c r="E731" s="4">
        <v>422260</v>
      </c>
      <c r="F731" s="8">
        <f t="shared" si="57"/>
        <v>5</v>
      </c>
      <c r="G731" s="8" t="str">
        <f t="shared" si="58"/>
        <v>7590</v>
      </c>
      <c r="H731" s="10" t="str">
        <f t="shared" si="59"/>
        <v>BLACKSTONE COURT</v>
      </c>
      <c r="I731" s="8">
        <f t="shared" si="60"/>
        <v>60</v>
      </c>
      <c r="J731" s="10">
        <f t="shared" si="61"/>
        <v>21</v>
      </c>
    </row>
    <row r="732" spans="1:10" x14ac:dyDescent="0.25">
      <c r="A732">
        <v>0.18099999999999999</v>
      </c>
      <c r="B732" t="s">
        <v>1124</v>
      </c>
      <c r="C732">
        <v>46077</v>
      </c>
      <c r="D732" s="1">
        <v>41312</v>
      </c>
      <c r="E732" s="4">
        <v>345120</v>
      </c>
      <c r="F732" s="8">
        <f t="shared" si="57"/>
        <v>5</v>
      </c>
      <c r="G732" s="8" t="str">
        <f t="shared" si="58"/>
        <v>6528</v>
      </c>
      <c r="H732" s="10" t="str">
        <f t="shared" si="59"/>
        <v>TREATY WAY</v>
      </c>
      <c r="I732" s="8">
        <f t="shared" si="60"/>
        <v>57</v>
      </c>
      <c r="J732" s="10">
        <f t="shared" si="61"/>
        <v>15</v>
      </c>
    </row>
    <row r="733" spans="1:10" hidden="1" x14ac:dyDescent="0.25">
      <c r="A733">
        <v>0.55000000000000004</v>
      </c>
      <c r="B733" t="s">
        <v>606</v>
      </c>
      <c r="C733">
        <v>46077</v>
      </c>
      <c r="D733" s="1">
        <v>41465</v>
      </c>
      <c r="E733" s="4">
        <v>94726</v>
      </c>
      <c r="F733" s="8">
        <f t="shared" si="57"/>
        <v>6</v>
      </c>
      <c r="G733" s="8" t="str">
        <f t="shared" si="58"/>
        <v>11509</v>
      </c>
      <c r="H733" s="10" t="str">
        <f t="shared" si="59"/>
        <v>WILLOW BEND DRIVE</v>
      </c>
      <c r="I733" s="8">
        <f t="shared" si="60"/>
        <v>60</v>
      </c>
      <c r="J733" s="10">
        <f t="shared" si="61"/>
        <v>23</v>
      </c>
    </row>
    <row r="734" spans="1:10" hidden="1" x14ac:dyDescent="0.25">
      <c r="A734">
        <v>0.48</v>
      </c>
      <c r="B734" t="s">
        <v>607</v>
      </c>
      <c r="C734">
        <v>46077</v>
      </c>
      <c r="D734" s="1">
        <v>41465</v>
      </c>
      <c r="E734" s="4">
        <v>94726</v>
      </c>
      <c r="F734" s="8">
        <f t="shared" si="57"/>
        <v>5</v>
      </c>
      <c r="G734" s="8" t="str">
        <f t="shared" si="58"/>
        <v>3244</v>
      </c>
      <c r="H734" s="10" t="str">
        <f t="shared" si="59"/>
        <v>SUNRISE CT</v>
      </c>
      <c r="I734" s="8">
        <f t="shared" si="60"/>
        <v>60</v>
      </c>
      <c r="J734" s="10">
        <f t="shared" si="61"/>
        <v>15</v>
      </c>
    </row>
    <row r="735" spans="1:10" hidden="1" x14ac:dyDescent="0.25">
      <c r="A735">
        <v>1.1299999999999999</v>
      </c>
      <c r="B735" t="s">
        <v>608</v>
      </c>
      <c r="C735">
        <v>46077</v>
      </c>
      <c r="D735" s="1">
        <v>41470</v>
      </c>
      <c r="E735" s="4">
        <v>819000</v>
      </c>
      <c r="F735" s="8">
        <f t="shared" si="57"/>
        <v>5</v>
      </c>
      <c r="G735" s="8" t="str">
        <f t="shared" si="58"/>
        <v>4360</v>
      </c>
      <c r="H735" s="10" t="str">
        <f t="shared" si="59"/>
        <v>CREEKSIDE PASS</v>
      </c>
      <c r="I735" s="8">
        <f t="shared" si="60"/>
        <v>60</v>
      </c>
      <c r="J735" s="10">
        <f t="shared" si="61"/>
        <v>19</v>
      </c>
    </row>
    <row r="736" spans="1:10" x14ac:dyDescent="0.25">
      <c r="A736">
        <v>0.126</v>
      </c>
      <c r="B736" t="s">
        <v>1099</v>
      </c>
      <c r="C736">
        <v>46077</v>
      </c>
      <c r="D736" s="1">
        <v>41500</v>
      </c>
      <c r="E736" s="4">
        <v>235000</v>
      </c>
      <c r="F736" s="8">
        <f t="shared" si="57"/>
        <v>5</v>
      </c>
      <c r="G736" s="8" t="str">
        <f t="shared" si="58"/>
        <v>6513</v>
      </c>
      <c r="H736" s="10" t="str">
        <f t="shared" si="59"/>
        <v>CURRENT LANE</v>
      </c>
      <c r="I736" s="8">
        <f t="shared" si="60"/>
        <v>63</v>
      </c>
      <c r="J736" s="10">
        <f t="shared" si="61"/>
        <v>17</v>
      </c>
    </row>
    <row r="737" spans="1:10" hidden="1" x14ac:dyDescent="0.25">
      <c r="A737">
        <v>0.46</v>
      </c>
      <c r="B737" t="s">
        <v>609</v>
      </c>
      <c r="C737">
        <v>46077</v>
      </c>
      <c r="D737" s="1">
        <v>41487</v>
      </c>
      <c r="E737" s="4">
        <v>869000</v>
      </c>
      <c r="F737" s="8">
        <f t="shared" si="57"/>
        <v>5</v>
      </c>
      <c r="G737" s="8" t="str">
        <f t="shared" si="58"/>
        <v>4085</v>
      </c>
      <c r="H737" s="10" t="str">
        <f t="shared" si="59"/>
        <v>OAKLEAF DR</v>
      </c>
      <c r="I737" s="8">
        <f t="shared" si="60"/>
        <v>60</v>
      </c>
      <c r="J737" s="10">
        <f t="shared" si="61"/>
        <v>15</v>
      </c>
    </row>
    <row r="738" spans="1:10" hidden="1" x14ac:dyDescent="0.25">
      <c r="A738">
        <v>0.4</v>
      </c>
      <c r="B738" t="s">
        <v>610</v>
      </c>
      <c r="C738">
        <v>46077</v>
      </c>
      <c r="D738" s="1">
        <v>41507</v>
      </c>
      <c r="E738" s="4">
        <v>516270</v>
      </c>
      <c r="F738" s="8">
        <f t="shared" si="57"/>
        <v>5</v>
      </c>
      <c r="G738" s="8" t="str">
        <f t="shared" si="58"/>
        <v>8870</v>
      </c>
      <c r="H738" s="10" t="str">
        <f t="shared" si="59"/>
        <v>SUGAR CAY COURT</v>
      </c>
      <c r="I738" s="8">
        <f t="shared" si="60"/>
        <v>60</v>
      </c>
      <c r="J738" s="10">
        <f t="shared" si="61"/>
        <v>20</v>
      </c>
    </row>
    <row r="739" spans="1:10" hidden="1" x14ac:dyDescent="0.25">
      <c r="A739">
        <v>0.26</v>
      </c>
      <c r="B739" t="s">
        <v>206</v>
      </c>
      <c r="C739">
        <v>46077</v>
      </c>
      <c r="D739" s="1">
        <v>41453</v>
      </c>
      <c r="E739" s="4">
        <v>550000</v>
      </c>
      <c r="F739" s="8">
        <f t="shared" si="57"/>
        <v>6</v>
      </c>
      <c r="G739" s="8" t="str">
        <f t="shared" si="58"/>
        <v>11491</v>
      </c>
      <c r="H739" s="10" t="str">
        <f t="shared" si="59"/>
        <v>GOLDEN WILLOW DRIVE</v>
      </c>
      <c r="I739" s="8">
        <f t="shared" si="60"/>
        <v>60</v>
      </c>
      <c r="J739" s="10">
        <f t="shared" si="61"/>
        <v>25</v>
      </c>
    </row>
    <row r="740" spans="1:10" hidden="1" x14ac:dyDescent="0.25">
      <c r="A740">
        <v>0.26</v>
      </c>
      <c r="B740" t="s">
        <v>206</v>
      </c>
      <c r="C740">
        <v>46077</v>
      </c>
      <c r="D740" s="1">
        <v>41453</v>
      </c>
      <c r="E740" s="4">
        <v>550000</v>
      </c>
      <c r="F740" s="8">
        <f t="shared" si="57"/>
        <v>6</v>
      </c>
      <c r="G740" s="8" t="str">
        <f t="shared" si="58"/>
        <v>11491</v>
      </c>
      <c r="H740" s="10" t="str">
        <f t="shared" si="59"/>
        <v>GOLDEN WILLOW DRIVE</v>
      </c>
      <c r="I740" s="8">
        <f t="shared" si="60"/>
        <v>60</v>
      </c>
      <c r="J740" s="10">
        <f t="shared" si="61"/>
        <v>25</v>
      </c>
    </row>
    <row r="741" spans="1:10" x14ac:dyDescent="0.25">
      <c r="A741">
        <v>0.13300000000000001</v>
      </c>
      <c r="B741" t="s">
        <v>1066</v>
      </c>
      <c r="C741">
        <v>46077</v>
      </c>
      <c r="D741" s="1">
        <v>41507</v>
      </c>
      <c r="E741" s="4">
        <v>234800</v>
      </c>
      <c r="F741" s="8">
        <f t="shared" si="57"/>
        <v>5</v>
      </c>
      <c r="G741" s="8" t="str">
        <f t="shared" si="58"/>
        <v>6762</v>
      </c>
      <c r="H741" s="10" t="str">
        <f t="shared" si="59"/>
        <v>BRANFORD DR</v>
      </c>
      <c r="I741" s="8">
        <f t="shared" si="60"/>
        <v>59</v>
      </c>
      <c r="J741" s="10">
        <f t="shared" si="61"/>
        <v>16</v>
      </c>
    </row>
    <row r="742" spans="1:10" hidden="1" x14ac:dyDescent="0.25">
      <c r="A742">
        <v>0.66900000000000004</v>
      </c>
      <c r="B742" t="s">
        <v>611</v>
      </c>
      <c r="C742">
        <v>46077</v>
      </c>
      <c r="D742" s="1">
        <v>41501</v>
      </c>
      <c r="E742" s="4">
        <v>474000</v>
      </c>
      <c r="F742" s="8">
        <f t="shared" si="57"/>
        <v>5</v>
      </c>
      <c r="G742" s="8" t="str">
        <f t="shared" si="58"/>
        <v>4652</v>
      </c>
      <c r="H742" s="10" t="str">
        <f t="shared" si="59"/>
        <v>BRENTWOOD CT</v>
      </c>
      <c r="I742" s="8">
        <f t="shared" si="60"/>
        <v>60</v>
      </c>
      <c r="J742" s="10">
        <f t="shared" si="61"/>
        <v>17</v>
      </c>
    </row>
    <row r="743" spans="1:10" hidden="1" x14ac:dyDescent="0.25">
      <c r="A743">
        <v>0.60299999999999998</v>
      </c>
      <c r="B743" t="s">
        <v>612</v>
      </c>
      <c r="C743">
        <v>46077</v>
      </c>
      <c r="D743" s="1">
        <v>41502</v>
      </c>
      <c r="E743" s="4">
        <v>340000</v>
      </c>
      <c r="F743" s="8">
        <f t="shared" si="57"/>
        <v>3</v>
      </c>
      <c r="G743" s="8" t="str">
        <f t="shared" si="58"/>
        <v>60</v>
      </c>
      <c r="H743" s="10" t="str">
        <f t="shared" si="59"/>
        <v>BLACKSTONE PL</v>
      </c>
      <c r="I743" s="8">
        <f t="shared" si="60"/>
        <v>60</v>
      </c>
      <c r="J743" s="10">
        <f t="shared" si="61"/>
        <v>16</v>
      </c>
    </row>
    <row r="744" spans="1:10" hidden="1" x14ac:dyDescent="0.25">
      <c r="A744">
        <v>9</v>
      </c>
      <c r="B744" t="s">
        <v>613</v>
      </c>
      <c r="C744">
        <v>46077</v>
      </c>
      <c r="D744" s="1">
        <v>41506</v>
      </c>
      <c r="E744" s="4">
        <v>899000</v>
      </c>
      <c r="F744" s="8">
        <f t="shared" si="57"/>
        <v>5</v>
      </c>
      <c r="G744" s="8" t="str">
        <f t="shared" si="58"/>
        <v>8810</v>
      </c>
      <c r="H744" s="10" t="str">
        <f t="shared" si="59"/>
        <v>E 200 S</v>
      </c>
      <c r="I744" s="8">
        <f t="shared" si="60"/>
        <v>60</v>
      </c>
      <c r="J744" s="10">
        <f t="shared" si="61"/>
        <v>12</v>
      </c>
    </row>
    <row r="745" spans="1:10" hidden="1" x14ac:dyDescent="0.25">
      <c r="A745">
        <v>24.93</v>
      </c>
      <c r="B745" t="s">
        <v>614</v>
      </c>
      <c r="C745">
        <v>46077</v>
      </c>
      <c r="D745" s="1">
        <v>41417</v>
      </c>
      <c r="E745" s="4">
        <v>3046358</v>
      </c>
      <c r="F745" s="8">
        <f t="shared" si="57"/>
        <v>6</v>
      </c>
      <c r="G745" s="8" t="str">
        <f t="shared" si="58"/>
        <v>10619</v>
      </c>
      <c r="H745" s="10" t="str">
        <f t="shared" si="59"/>
        <v>ZIONSVILLE RD</v>
      </c>
      <c r="I745" s="8">
        <f t="shared" si="60"/>
        <v>60</v>
      </c>
      <c r="J745" s="10">
        <f t="shared" si="61"/>
        <v>19</v>
      </c>
    </row>
    <row r="746" spans="1:10" hidden="1" x14ac:dyDescent="0.25">
      <c r="A746">
        <v>0.31</v>
      </c>
      <c r="B746" t="s">
        <v>615</v>
      </c>
      <c r="C746">
        <v>46077</v>
      </c>
      <c r="D746" s="1">
        <v>41500</v>
      </c>
      <c r="E746" s="4">
        <v>330000</v>
      </c>
      <c r="F746" s="8">
        <f t="shared" si="57"/>
        <v>5</v>
      </c>
      <c r="G746" s="8" t="str">
        <f t="shared" si="58"/>
        <v>6837</v>
      </c>
      <c r="H746" s="10" t="str">
        <f t="shared" si="59"/>
        <v>WINDEMERE DR</v>
      </c>
      <c r="I746" s="8">
        <f t="shared" si="60"/>
        <v>60</v>
      </c>
      <c r="J746" s="10">
        <f t="shared" si="61"/>
        <v>17</v>
      </c>
    </row>
    <row r="747" spans="1:10" x14ac:dyDescent="0.25">
      <c r="A747">
        <v>0.18</v>
      </c>
      <c r="B747" t="s">
        <v>1058</v>
      </c>
      <c r="C747">
        <v>46077</v>
      </c>
      <c r="D747" s="1">
        <v>41505</v>
      </c>
      <c r="E747" s="4">
        <v>358000</v>
      </c>
      <c r="F747" s="8">
        <f t="shared" si="57"/>
        <v>5</v>
      </c>
      <c r="G747" s="8" t="str">
        <f t="shared" si="58"/>
        <v>6273</v>
      </c>
      <c r="H747" s="10" t="str">
        <f t="shared" si="59"/>
        <v>ASPLEY DR</v>
      </c>
      <c r="I747" s="8">
        <f t="shared" si="60"/>
        <v>56</v>
      </c>
      <c r="J747" s="10">
        <f t="shared" si="61"/>
        <v>14</v>
      </c>
    </row>
    <row r="748" spans="1:10" hidden="1" x14ac:dyDescent="0.25">
      <c r="A748">
        <v>0.13700000000000001</v>
      </c>
      <c r="B748" t="s">
        <v>617</v>
      </c>
      <c r="C748">
        <v>46077</v>
      </c>
      <c r="D748" s="1">
        <v>41507</v>
      </c>
      <c r="E748" s="4">
        <v>121000</v>
      </c>
      <c r="F748" s="8">
        <f t="shared" si="57"/>
        <v>4</v>
      </c>
      <c r="G748" s="8" t="str">
        <f t="shared" si="58"/>
        <v>535</v>
      </c>
      <c r="H748" s="10" t="str">
        <f t="shared" si="59"/>
        <v>W HAWTHORNE ST</v>
      </c>
      <c r="I748" s="8">
        <f t="shared" si="60"/>
        <v>60</v>
      </c>
      <c r="J748" s="10">
        <f t="shared" si="61"/>
        <v>18</v>
      </c>
    </row>
    <row r="749" spans="1:10" hidden="1" x14ac:dyDescent="0.25">
      <c r="A749">
        <v>0.2</v>
      </c>
      <c r="B749" t="s">
        <v>618</v>
      </c>
      <c r="C749">
        <v>46077</v>
      </c>
      <c r="D749" s="1">
        <v>41507</v>
      </c>
      <c r="E749" s="4">
        <v>55900</v>
      </c>
      <c r="F749" s="8">
        <f t="shared" si="57"/>
        <v>5</v>
      </c>
      <c r="G749" s="8" t="str">
        <f t="shared" si="58"/>
        <v>6734</v>
      </c>
      <c r="H749" s="10" t="str">
        <f t="shared" si="59"/>
        <v>W STONEGATE DR</v>
      </c>
      <c r="I749" s="8">
        <f t="shared" si="60"/>
        <v>60</v>
      </c>
      <c r="J749" s="10">
        <f t="shared" si="61"/>
        <v>19</v>
      </c>
    </row>
    <row r="750" spans="1:10" hidden="1" x14ac:dyDescent="0.25">
      <c r="A750">
        <v>0.16500000000000001</v>
      </c>
      <c r="B750" t="s">
        <v>619</v>
      </c>
      <c r="C750">
        <v>46077</v>
      </c>
      <c r="D750" s="1">
        <v>41506</v>
      </c>
      <c r="E750" s="4">
        <v>595000</v>
      </c>
      <c r="F750" s="8">
        <f t="shared" si="57"/>
        <v>4</v>
      </c>
      <c r="G750" s="8" t="str">
        <f t="shared" si="58"/>
        <v>100</v>
      </c>
      <c r="H750" s="10" t="str">
        <f t="shared" si="59"/>
        <v>W PINE ST</v>
      </c>
      <c r="I750" s="8">
        <f t="shared" si="60"/>
        <v>60</v>
      </c>
      <c r="J750" s="10">
        <f t="shared" si="61"/>
        <v>13</v>
      </c>
    </row>
    <row r="751" spans="1:10" hidden="1" x14ac:dyDescent="0.25">
      <c r="A751">
        <v>0.21</v>
      </c>
      <c r="B751" t="s">
        <v>247</v>
      </c>
      <c r="C751">
        <v>46077</v>
      </c>
      <c r="D751" s="1">
        <v>41493</v>
      </c>
      <c r="E751" s="4">
        <v>328105</v>
      </c>
      <c r="F751" s="8">
        <f t="shared" si="57"/>
        <v>5</v>
      </c>
      <c r="G751" s="8" t="str">
        <f t="shared" si="58"/>
        <v>7828</v>
      </c>
      <c r="H751" s="10" t="str">
        <f t="shared" si="59"/>
        <v>GRAY EAGLE DRIVE</v>
      </c>
      <c r="I751" s="8">
        <f t="shared" si="60"/>
        <v>60</v>
      </c>
      <c r="J751" s="10">
        <f t="shared" si="61"/>
        <v>21</v>
      </c>
    </row>
    <row r="752" spans="1:10" hidden="1" x14ac:dyDescent="0.25">
      <c r="A752">
        <v>0.28999999999999998</v>
      </c>
      <c r="B752" t="s">
        <v>620</v>
      </c>
      <c r="C752">
        <v>46077</v>
      </c>
      <c r="D752" s="1">
        <v>41495</v>
      </c>
      <c r="E752" s="4">
        <v>450000</v>
      </c>
      <c r="F752" s="8">
        <f t="shared" si="57"/>
        <v>6</v>
      </c>
      <c r="G752" s="8" t="str">
        <f t="shared" si="58"/>
        <v>11569</v>
      </c>
      <c r="H752" s="10" t="str">
        <f t="shared" si="59"/>
        <v>WEEPING WILLOW DR</v>
      </c>
      <c r="I752" s="8">
        <f t="shared" si="60"/>
        <v>60</v>
      </c>
      <c r="J752" s="10">
        <f t="shared" si="61"/>
        <v>23</v>
      </c>
    </row>
    <row r="753" spans="1:10" hidden="1" x14ac:dyDescent="0.25">
      <c r="A753">
        <v>0.23</v>
      </c>
      <c r="B753" t="s">
        <v>76</v>
      </c>
      <c r="C753">
        <v>46077</v>
      </c>
      <c r="D753" s="1">
        <v>41397</v>
      </c>
      <c r="E753" s="4">
        <v>0</v>
      </c>
      <c r="F753" s="8">
        <f t="shared" si="57"/>
        <v>4</v>
      </c>
      <c r="G753" s="8" t="str">
        <f t="shared" si="58"/>
        <v>763</v>
      </c>
      <c r="H753" s="10" t="str">
        <f t="shared" si="59"/>
        <v>HANOVER CLOSE</v>
      </c>
      <c r="I753" s="8">
        <f t="shared" si="60"/>
        <v>60</v>
      </c>
      <c r="J753" s="10">
        <f t="shared" si="61"/>
        <v>17</v>
      </c>
    </row>
    <row r="754" spans="1:10" hidden="1" x14ac:dyDescent="0.25">
      <c r="A754">
        <v>0.42</v>
      </c>
      <c r="B754" t="s">
        <v>621</v>
      </c>
      <c r="C754">
        <v>46077</v>
      </c>
      <c r="D754" s="1">
        <v>41491</v>
      </c>
      <c r="E754" s="4">
        <v>503990</v>
      </c>
      <c r="F754" s="8">
        <f t="shared" si="57"/>
        <v>5</v>
      </c>
      <c r="G754" s="8" t="str">
        <f t="shared" si="58"/>
        <v>3213</v>
      </c>
      <c r="H754" s="10" t="str">
        <f t="shared" si="59"/>
        <v>WILLOW BEND TRAIL</v>
      </c>
      <c r="I754" s="8">
        <f t="shared" si="60"/>
        <v>60</v>
      </c>
      <c r="J754" s="10">
        <f t="shared" si="61"/>
        <v>22</v>
      </c>
    </row>
    <row r="755" spans="1:10" hidden="1" x14ac:dyDescent="0.25">
      <c r="A755">
        <v>0.4</v>
      </c>
      <c r="B755" t="s">
        <v>622</v>
      </c>
      <c r="C755">
        <v>46077</v>
      </c>
      <c r="D755" s="1">
        <v>41495</v>
      </c>
      <c r="E755" s="4">
        <v>390020</v>
      </c>
      <c r="F755" s="8">
        <f t="shared" si="57"/>
        <v>5</v>
      </c>
      <c r="G755" s="8" t="str">
        <f t="shared" si="58"/>
        <v>6393</v>
      </c>
      <c r="H755" s="10" t="str">
        <f t="shared" si="59"/>
        <v>BLACKSTONE DR</v>
      </c>
      <c r="I755" s="8">
        <f t="shared" si="60"/>
        <v>60</v>
      </c>
      <c r="J755" s="10">
        <f t="shared" si="61"/>
        <v>18</v>
      </c>
    </row>
    <row r="756" spans="1:10" hidden="1" x14ac:dyDescent="0.25">
      <c r="A756">
        <v>0.45900000000000002</v>
      </c>
      <c r="B756" t="s">
        <v>623</v>
      </c>
      <c r="C756">
        <v>46077</v>
      </c>
      <c r="D756" s="1">
        <v>41495</v>
      </c>
      <c r="E756" s="4">
        <v>366250</v>
      </c>
      <c r="F756" s="8">
        <f t="shared" si="57"/>
        <v>4</v>
      </c>
      <c r="G756" s="8" t="str">
        <f t="shared" si="58"/>
        <v>800</v>
      </c>
      <c r="H756" s="10" t="str">
        <f t="shared" si="59"/>
        <v>SUGARBUSH RIDGE</v>
      </c>
      <c r="I756" s="8">
        <f t="shared" si="60"/>
        <v>60</v>
      </c>
      <c r="J756" s="10">
        <f t="shared" si="61"/>
        <v>19</v>
      </c>
    </row>
    <row r="757" spans="1:10" hidden="1" x14ac:dyDescent="0.25">
      <c r="A757">
        <v>0.46</v>
      </c>
      <c r="B757" t="s">
        <v>624</v>
      </c>
      <c r="C757">
        <v>46077</v>
      </c>
      <c r="D757" s="1">
        <v>41502</v>
      </c>
      <c r="E757" s="4">
        <v>587000</v>
      </c>
      <c r="F757" s="8">
        <f t="shared" si="57"/>
        <v>5</v>
      </c>
      <c r="G757" s="8" t="str">
        <f t="shared" si="58"/>
        <v>4752</v>
      </c>
      <c r="H757" s="10" t="str">
        <f t="shared" si="59"/>
        <v>MADRAS CT</v>
      </c>
      <c r="I757" s="8">
        <f t="shared" si="60"/>
        <v>60</v>
      </c>
      <c r="J757" s="10">
        <f t="shared" si="61"/>
        <v>14</v>
      </c>
    </row>
    <row r="758" spans="1:10" x14ac:dyDescent="0.25">
      <c r="A758">
        <v>0.10299999999999999</v>
      </c>
      <c r="B758" t="s">
        <v>1067</v>
      </c>
      <c r="C758">
        <v>46077</v>
      </c>
      <c r="D758" s="1">
        <v>41443</v>
      </c>
      <c r="E758" s="4">
        <v>294000</v>
      </c>
      <c r="F758" s="8">
        <f t="shared" si="57"/>
        <v>5</v>
      </c>
      <c r="G758" s="8" t="str">
        <f t="shared" si="58"/>
        <v>6757</v>
      </c>
      <c r="H758" s="10" t="str">
        <f t="shared" si="59"/>
        <v>BRANFORD DR</v>
      </c>
      <c r="I758" s="8">
        <f t="shared" si="60"/>
        <v>59</v>
      </c>
      <c r="J758" s="10">
        <f t="shared" si="61"/>
        <v>16</v>
      </c>
    </row>
    <row r="759" spans="1:10" hidden="1" x14ac:dyDescent="0.25">
      <c r="A759">
        <v>0.14000000000000001</v>
      </c>
      <c r="B759" t="s">
        <v>625</v>
      </c>
      <c r="C759">
        <v>46077</v>
      </c>
      <c r="D759" s="1">
        <v>41502</v>
      </c>
      <c r="E759" s="4">
        <v>190000</v>
      </c>
      <c r="F759" s="8">
        <f t="shared" si="57"/>
        <v>3</v>
      </c>
      <c r="G759" s="8" t="str">
        <f t="shared" si="58"/>
        <v>51</v>
      </c>
      <c r="H759" s="10" t="str">
        <f t="shared" si="59"/>
        <v>CHESTNUT CT</v>
      </c>
      <c r="I759" s="8">
        <f t="shared" si="60"/>
        <v>60</v>
      </c>
      <c r="J759" s="10">
        <f t="shared" si="61"/>
        <v>14</v>
      </c>
    </row>
    <row r="760" spans="1:10" hidden="1" x14ac:dyDescent="0.25">
      <c r="A760">
        <v>0.4</v>
      </c>
      <c r="B760" t="s">
        <v>626</v>
      </c>
      <c r="C760">
        <v>46077</v>
      </c>
      <c r="D760" s="1">
        <v>41508</v>
      </c>
      <c r="E760" s="4">
        <v>533000</v>
      </c>
      <c r="F760" s="8">
        <f t="shared" si="57"/>
        <v>5</v>
      </c>
      <c r="G760" s="8" t="str">
        <f t="shared" si="58"/>
        <v>8760</v>
      </c>
      <c r="H760" s="10" t="str">
        <f t="shared" si="59"/>
        <v>SANDSTONE PLACE</v>
      </c>
      <c r="I760" s="8">
        <f t="shared" si="60"/>
        <v>60</v>
      </c>
      <c r="J760" s="10">
        <f t="shared" si="61"/>
        <v>20</v>
      </c>
    </row>
    <row r="761" spans="1:10" x14ac:dyDescent="0.25">
      <c r="A761">
        <v>0.22</v>
      </c>
      <c r="B761" t="s">
        <v>1115</v>
      </c>
      <c r="C761">
        <v>46077</v>
      </c>
      <c r="D761" s="1">
        <v>41493</v>
      </c>
      <c r="E761" s="4">
        <v>460000</v>
      </c>
      <c r="F761" s="8">
        <f t="shared" si="57"/>
        <v>5</v>
      </c>
      <c r="G761" s="8" t="str">
        <f t="shared" si="58"/>
        <v>6533</v>
      </c>
      <c r="H761" s="10" t="str">
        <f t="shared" si="59"/>
        <v>MILFORD CIRCLE</v>
      </c>
      <c r="I761" s="8">
        <f t="shared" si="60"/>
        <v>58</v>
      </c>
      <c r="J761" s="10">
        <f t="shared" si="61"/>
        <v>19</v>
      </c>
    </row>
    <row r="762" spans="1:10" hidden="1" x14ac:dyDescent="0.25">
      <c r="A762">
        <v>0.52300000000000002</v>
      </c>
      <c r="B762" t="s">
        <v>627</v>
      </c>
      <c r="C762">
        <v>46077</v>
      </c>
      <c r="D762" s="1">
        <v>41456</v>
      </c>
      <c r="E762" s="4">
        <v>768900</v>
      </c>
      <c r="F762" s="8">
        <f t="shared" si="57"/>
        <v>5</v>
      </c>
      <c r="G762" s="8" t="str">
        <f t="shared" si="58"/>
        <v>2050</v>
      </c>
      <c r="H762" s="10" t="str">
        <f t="shared" si="59"/>
        <v>MULSANNE DR</v>
      </c>
      <c r="I762" s="8">
        <f t="shared" si="60"/>
        <v>60</v>
      </c>
      <c r="J762" s="10">
        <f t="shared" si="61"/>
        <v>16</v>
      </c>
    </row>
    <row r="763" spans="1:10" hidden="1" x14ac:dyDescent="0.25">
      <c r="A763">
        <v>0.38</v>
      </c>
      <c r="B763" t="s">
        <v>629</v>
      </c>
      <c r="C763">
        <v>46077</v>
      </c>
      <c r="D763" s="1">
        <v>41491</v>
      </c>
      <c r="E763" s="4">
        <v>485000</v>
      </c>
      <c r="F763" s="8">
        <f t="shared" si="57"/>
        <v>5</v>
      </c>
      <c r="G763" s="8" t="str">
        <f t="shared" si="58"/>
        <v>8965</v>
      </c>
      <c r="H763" s="10" t="str">
        <f t="shared" si="59"/>
        <v>SPRING VIOLET PLACE</v>
      </c>
      <c r="I763" s="8">
        <f t="shared" si="60"/>
        <v>60</v>
      </c>
      <c r="J763" s="10">
        <f t="shared" si="61"/>
        <v>24</v>
      </c>
    </row>
    <row r="764" spans="1:10" hidden="1" x14ac:dyDescent="0.25">
      <c r="A764">
        <v>0.35699999999999998</v>
      </c>
      <c r="B764" t="s">
        <v>630</v>
      </c>
      <c r="C764">
        <v>46077</v>
      </c>
      <c r="D764" s="1">
        <v>41494</v>
      </c>
      <c r="E764" s="4">
        <v>510000</v>
      </c>
      <c r="F764" s="8">
        <f t="shared" si="57"/>
        <v>5</v>
      </c>
      <c r="G764" s="8" t="str">
        <f t="shared" si="58"/>
        <v>4964</v>
      </c>
      <c r="H764" s="10" t="str">
        <f t="shared" si="59"/>
        <v>S COBBLESTONE DR</v>
      </c>
      <c r="I764" s="8">
        <f t="shared" si="60"/>
        <v>60</v>
      </c>
      <c r="J764" s="10">
        <f t="shared" si="61"/>
        <v>21</v>
      </c>
    </row>
    <row r="765" spans="1:10" hidden="1" x14ac:dyDescent="0.25">
      <c r="A765">
        <v>0.31</v>
      </c>
      <c r="B765" t="s">
        <v>631</v>
      </c>
      <c r="C765">
        <v>46077</v>
      </c>
      <c r="D765" s="1">
        <v>41486</v>
      </c>
      <c r="E765" s="4">
        <v>338500</v>
      </c>
      <c r="F765" s="8">
        <f t="shared" si="57"/>
        <v>5</v>
      </c>
      <c r="G765" s="8" t="str">
        <f t="shared" si="58"/>
        <v>6832</v>
      </c>
      <c r="H765" s="10" t="str">
        <f t="shared" si="59"/>
        <v>WINDEMERE DR</v>
      </c>
      <c r="I765" s="8">
        <f t="shared" si="60"/>
        <v>60</v>
      </c>
      <c r="J765" s="10">
        <f t="shared" si="61"/>
        <v>17</v>
      </c>
    </row>
    <row r="766" spans="1:10" hidden="1" x14ac:dyDescent="0.25">
      <c r="A766">
        <v>0.30299999999999999</v>
      </c>
      <c r="B766" t="s">
        <v>632</v>
      </c>
      <c r="C766">
        <v>46077</v>
      </c>
      <c r="D766" s="1">
        <v>41516</v>
      </c>
      <c r="E766" s="4">
        <v>189000</v>
      </c>
      <c r="F766" s="8">
        <f t="shared" si="57"/>
        <v>4</v>
      </c>
      <c r="G766" s="8" t="str">
        <f t="shared" si="58"/>
        <v>487</v>
      </c>
      <c r="H766" s="10" t="str">
        <f t="shared" si="59"/>
        <v>REDBUD LN</v>
      </c>
      <c r="I766" s="8">
        <f t="shared" si="60"/>
        <v>60</v>
      </c>
      <c r="J766" s="10">
        <f t="shared" si="61"/>
        <v>13</v>
      </c>
    </row>
    <row r="767" spans="1:10" hidden="1" x14ac:dyDescent="0.25">
      <c r="A767">
        <v>0.3</v>
      </c>
      <c r="B767" t="s">
        <v>633</v>
      </c>
      <c r="C767">
        <v>46077</v>
      </c>
      <c r="D767" s="1">
        <v>41512</v>
      </c>
      <c r="E767" s="4">
        <v>429025</v>
      </c>
      <c r="F767" s="8">
        <f t="shared" si="57"/>
        <v>5</v>
      </c>
      <c r="G767" s="8" t="str">
        <f t="shared" si="58"/>
        <v>2715</v>
      </c>
      <c r="H767" s="10" t="str">
        <f t="shared" si="59"/>
        <v>BENMORE COURT</v>
      </c>
      <c r="I767" s="8">
        <f t="shared" si="60"/>
        <v>60</v>
      </c>
      <c r="J767" s="10">
        <f t="shared" si="61"/>
        <v>18</v>
      </c>
    </row>
    <row r="768" spans="1:10" hidden="1" x14ac:dyDescent="0.25">
      <c r="A768">
        <v>0.21</v>
      </c>
      <c r="B768" t="s">
        <v>634</v>
      </c>
      <c r="C768">
        <v>46077</v>
      </c>
      <c r="D768" s="1">
        <v>41509</v>
      </c>
      <c r="E768" s="4">
        <v>81515</v>
      </c>
      <c r="F768" s="8">
        <f t="shared" si="57"/>
        <v>5</v>
      </c>
      <c r="G768" s="8" t="str">
        <f t="shared" si="58"/>
        <v>6754</v>
      </c>
      <c r="H768" s="10" t="str">
        <f t="shared" si="59"/>
        <v>Chapel Crossing</v>
      </c>
      <c r="I768" s="8">
        <f t="shared" si="60"/>
        <v>60</v>
      </c>
      <c r="J768" s="10">
        <f t="shared" si="61"/>
        <v>20</v>
      </c>
    </row>
    <row r="769" spans="1:10" hidden="1" x14ac:dyDescent="0.25">
      <c r="A769">
        <v>9.7080000000000002</v>
      </c>
      <c r="B769" t="s">
        <v>635</v>
      </c>
      <c r="C769">
        <v>46077</v>
      </c>
      <c r="D769" s="1">
        <v>41515</v>
      </c>
      <c r="E769" s="4">
        <v>230000</v>
      </c>
      <c r="F769" s="8">
        <f t="shared" si="57"/>
        <v>5</v>
      </c>
      <c r="G769" s="8" t="str">
        <f t="shared" si="58"/>
        <v>8610</v>
      </c>
      <c r="H769" s="10" t="str">
        <f t="shared" si="59"/>
        <v>E 250 S</v>
      </c>
      <c r="I769" s="8">
        <f t="shared" si="60"/>
        <v>60</v>
      </c>
      <c r="J769" s="10">
        <f t="shared" si="61"/>
        <v>12</v>
      </c>
    </row>
    <row r="770" spans="1:10" hidden="1" x14ac:dyDescent="0.25">
      <c r="A770">
        <v>0.16</v>
      </c>
      <c r="B770" t="s">
        <v>636</v>
      </c>
      <c r="C770">
        <v>46077</v>
      </c>
      <c r="D770" s="1">
        <v>41514</v>
      </c>
      <c r="E770" s="4">
        <v>280000</v>
      </c>
      <c r="F770" s="8">
        <f t="shared" si="57"/>
        <v>5</v>
      </c>
      <c r="G770" s="8" t="str">
        <f t="shared" si="58"/>
        <v>6171</v>
      </c>
      <c r="H770" s="10" t="str">
        <f t="shared" si="59"/>
        <v>EAGLE LAKE DR</v>
      </c>
      <c r="I770" s="8">
        <f t="shared" si="60"/>
        <v>60</v>
      </c>
      <c r="J770" s="10">
        <f t="shared" si="61"/>
        <v>18</v>
      </c>
    </row>
    <row r="771" spans="1:10" hidden="1" x14ac:dyDescent="0.25">
      <c r="A771">
        <v>0.22</v>
      </c>
      <c r="B771" t="s">
        <v>637</v>
      </c>
      <c r="C771">
        <v>46077</v>
      </c>
      <c r="D771" s="1">
        <v>41513</v>
      </c>
      <c r="E771" s="4">
        <v>78900</v>
      </c>
      <c r="F771" s="8">
        <f t="shared" ref="F771:F834" si="62">FIND(" ",B771,1)</f>
        <v>5</v>
      </c>
      <c r="G771" s="8" t="str">
        <f t="shared" ref="G771:G834" si="63">LEFT(B771,F771-1)</f>
        <v>6746</v>
      </c>
      <c r="H771" s="10" t="str">
        <f t="shared" ref="H771:H834" si="64">MID(B771,F771+1,J771-F771)</f>
        <v>Chapel Crossing</v>
      </c>
      <c r="I771" s="8">
        <f t="shared" ref="I771:I834" si="65">LEN(B771)</f>
        <v>60</v>
      </c>
      <c r="J771" s="10">
        <f t="shared" ref="J771:J834" si="66">IF(ISERROR(FIND("  ",B771,1))=FALSE,FIND("  ",B771,1)-1,LEN(B771))</f>
        <v>20</v>
      </c>
    </row>
    <row r="772" spans="1:10" hidden="1" x14ac:dyDescent="0.25">
      <c r="A772">
        <v>0.16500000000000001</v>
      </c>
      <c r="B772" t="s">
        <v>638</v>
      </c>
      <c r="C772">
        <v>46077</v>
      </c>
      <c r="D772" s="1">
        <v>41515</v>
      </c>
      <c r="E772" s="4">
        <v>309000</v>
      </c>
      <c r="F772" s="8">
        <f t="shared" si="62"/>
        <v>4</v>
      </c>
      <c r="G772" s="8" t="str">
        <f t="shared" si="63"/>
        <v>496</v>
      </c>
      <c r="H772" s="10" t="str">
        <f t="shared" si="64"/>
        <v>N MAPLE ST</v>
      </c>
      <c r="I772" s="8">
        <f t="shared" si="65"/>
        <v>60</v>
      </c>
      <c r="J772" s="10">
        <f t="shared" si="66"/>
        <v>14</v>
      </c>
    </row>
    <row r="773" spans="1:10" hidden="1" x14ac:dyDescent="0.25">
      <c r="A773">
        <v>0.441</v>
      </c>
      <c r="B773" t="s">
        <v>639</v>
      </c>
      <c r="C773">
        <v>46077</v>
      </c>
      <c r="D773" s="1">
        <v>41516</v>
      </c>
      <c r="E773" s="4">
        <v>193000</v>
      </c>
      <c r="F773" s="8">
        <f t="shared" si="62"/>
        <v>3</v>
      </c>
      <c r="G773" s="8" t="str">
        <f t="shared" si="63"/>
        <v>15</v>
      </c>
      <c r="H773" s="10" t="str">
        <f t="shared" si="64"/>
        <v>CATALINA CIR</v>
      </c>
      <c r="I773" s="8">
        <f t="shared" si="65"/>
        <v>60</v>
      </c>
      <c r="J773" s="10">
        <f t="shared" si="66"/>
        <v>15</v>
      </c>
    </row>
    <row r="774" spans="1:10" hidden="1" x14ac:dyDescent="0.25">
      <c r="A774">
        <v>0.37</v>
      </c>
      <c r="B774" t="s">
        <v>640</v>
      </c>
      <c r="C774">
        <v>46077</v>
      </c>
      <c r="D774" s="1">
        <v>41506</v>
      </c>
      <c r="E774" s="4">
        <v>371695</v>
      </c>
      <c r="F774" s="8">
        <f t="shared" si="62"/>
        <v>5</v>
      </c>
      <c r="G774" s="8" t="str">
        <f t="shared" si="63"/>
        <v>7380</v>
      </c>
      <c r="H774" s="10" t="str">
        <f t="shared" si="64"/>
        <v>ENGLISH WAY</v>
      </c>
      <c r="I774" s="8">
        <f t="shared" si="65"/>
        <v>60</v>
      </c>
      <c r="J774" s="10">
        <f t="shared" si="66"/>
        <v>16</v>
      </c>
    </row>
    <row r="775" spans="1:10" hidden="1" x14ac:dyDescent="0.25">
      <c r="A775">
        <v>0.33</v>
      </c>
      <c r="B775" t="s">
        <v>641</v>
      </c>
      <c r="C775">
        <v>46077</v>
      </c>
      <c r="D775" s="1">
        <v>41516</v>
      </c>
      <c r="E775" s="4">
        <v>325000</v>
      </c>
      <c r="F775" s="8">
        <f t="shared" si="62"/>
        <v>5</v>
      </c>
      <c r="G775" s="8" t="str">
        <f t="shared" si="63"/>
        <v>8995</v>
      </c>
      <c r="H775" s="10" t="str">
        <f t="shared" si="64"/>
        <v>SHELBURNE WAY</v>
      </c>
      <c r="I775" s="8">
        <f t="shared" si="65"/>
        <v>60</v>
      </c>
      <c r="J775" s="10">
        <f t="shared" si="66"/>
        <v>18</v>
      </c>
    </row>
    <row r="776" spans="1:10" hidden="1" x14ac:dyDescent="0.25">
      <c r="A776">
        <v>0.37</v>
      </c>
      <c r="B776" t="s">
        <v>642</v>
      </c>
      <c r="C776">
        <v>46077</v>
      </c>
      <c r="D776" s="1">
        <v>41505</v>
      </c>
      <c r="E776" s="4">
        <v>330000</v>
      </c>
      <c r="F776" s="8">
        <f t="shared" si="62"/>
        <v>5</v>
      </c>
      <c r="G776" s="8" t="str">
        <f t="shared" si="63"/>
        <v>4203</v>
      </c>
      <c r="H776" s="10" t="str">
        <f t="shared" si="64"/>
        <v>HONEYSUCKLE LN</v>
      </c>
      <c r="I776" s="8">
        <f t="shared" si="65"/>
        <v>60</v>
      </c>
      <c r="J776" s="10">
        <f t="shared" si="66"/>
        <v>19</v>
      </c>
    </row>
    <row r="777" spans="1:10" x14ac:dyDescent="0.25">
      <c r="A777">
        <v>0.18099999999999999</v>
      </c>
      <c r="B777" t="s">
        <v>1104</v>
      </c>
      <c r="C777">
        <v>46077</v>
      </c>
      <c r="D777" s="1">
        <v>41515</v>
      </c>
      <c r="E777" s="4">
        <v>461000</v>
      </c>
      <c r="F777" s="8">
        <f t="shared" si="62"/>
        <v>5</v>
      </c>
      <c r="G777" s="8" t="str">
        <f t="shared" si="63"/>
        <v>6542</v>
      </c>
      <c r="H777" s="10" t="str">
        <f t="shared" si="64"/>
        <v>EDGEMONT TRACE</v>
      </c>
      <c r="I777" s="8">
        <f t="shared" si="65"/>
        <v>60</v>
      </c>
      <c r="J777" s="10">
        <f t="shared" si="66"/>
        <v>19</v>
      </c>
    </row>
    <row r="778" spans="1:10" hidden="1" x14ac:dyDescent="0.25">
      <c r="A778">
        <v>0.39</v>
      </c>
      <c r="B778" t="s">
        <v>643</v>
      </c>
      <c r="C778">
        <v>46077</v>
      </c>
      <c r="D778" s="1">
        <v>41507</v>
      </c>
      <c r="E778" s="4">
        <v>85100</v>
      </c>
      <c r="F778" s="8">
        <f t="shared" si="62"/>
        <v>5</v>
      </c>
      <c r="G778" s="8" t="str">
        <f t="shared" si="63"/>
        <v>3268</v>
      </c>
      <c r="H778" s="10" t="str">
        <f t="shared" si="64"/>
        <v>CIMMARON ASH CT</v>
      </c>
      <c r="I778" s="8">
        <f t="shared" si="65"/>
        <v>60</v>
      </c>
      <c r="J778" s="10">
        <f t="shared" si="66"/>
        <v>20</v>
      </c>
    </row>
    <row r="779" spans="1:10" hidden="1" x14ac:dyDescent="0.25">
      <c r="A779">
        <v>0.3</v>
      </c>
      <c r="B779" t="s">
        <v>644</v>
      </c>
      <c r="C779">
        <v>46077</v>
      </c>
      <c r="D779" s="1">
        <v>41516</v>
      </c>
      <c r="E779" s="4">
        <v>355095</v>
      </c>
      <c r="F779" s="8">
        <f t="shared" si="62"/>
        <v>5</v>
      </c>
      <c r="G779" s="8" t="str">
        <f t="shared" si="63"/>
        <v>8742</v>
      </c>
      <c r="H779" s="10" t="str">
        <f t="shared" si="64"/>
        <v>WINDPOINTE PASS</v>
      </c>
      <c r="I779" s="8">
        <f t="shared" si="65"/>
        <v>60</v>
      </c>
      <c r="J779" s="10">
        <f t="shared" si="66"/>
        <v>20</v>
      </c>
    </row>
    <row r="780" spans="1:10" hidden="1" x14ac:dyDescent="0.25">
      <c r="A780">
        <v>0.224</v>
      </c>
      <c r="B780" t="s">
        <v>645</v>
      </c>
      <c r="C780">
        <v>46077</v>
      </c>
      <c r="D780" s="1">
        <v>41513</v>
      </c>
      <c r="E780" s="4">
        <v>168000</v>
      </c>
      <c r="F780" s="8">
        <f t="shared" si="62"/>
        <v>4</v>
      </c>
      <c r="G780" s="8" t="str">
        <f t="shared" si="63"/>
        <v>180</v>
      </c>
      <c r="H780" s="10" t="str">
        <f t="shared" si="64"/>
        <v>N 9TH ST</v>
      </c>
      <c r="I780" s="8">
        <f t="shared" si="65"/>
        <v>60</v>
      </c>
      <c r="J780" s="10">
        <f t="shared" si="66"/>
        <v>12</v>
      </c>
    </row>
    <row r="781" spans="1:10" hidden="1" x14ac:dyDescent="0.25">
      <c r="A781">
        <v>1.71</v>
      </c>
      <c r="B781" t="s">
        <v>647</v>
      </c>
      <c r="C781">
        <v>46077</v>
      </c>
      <c r="D781" s="1">
        <v>41513</v>
      </c>
      <c r="E781" s="4">
        <v>276500</v>
      </c>
      <c r="F781" s="8">
        <f t="shared" si="62"/>
        <v>5</v>
      </c>
      <c r="G781" s="8" t="str">
        <f t="shared" si="63"/>
        <v>4560</v>
      </c>
      <c r="H781" s="10" t="str">
        <f t="shared" si="64"/>
        <v>WILLOW RD</v>
      </c>
      <c r="I781" s="8">
        <f t="shared" si="65"/>
        <v>60</v>
      </c>
      <c r="J781" s="10">
        <f t="shared" si="66"/>
        <v>14</v>
      </c>
    </row>
    <row r="782" spans="1:10" hidden="1" x14ac:dyDescent="0.25">
      <c r="A782">
        <v>0.19</v>
      </c>
      <c r="B782" t="s">
        <v>648</v>
      </c>
      <c r="C782">
        <v>46077</v>
      </c>
      <c r="D782" s="1">
        <v>41494</v>
      </c>
      <c r="E782" s="4">
        <v>297000</v>
      </c>
      <c r="F782" s="8">
        <f t="shared" si="62"/>
        <v>5</v>
      </c>
      <c r="G782" s="8" t="str">
        <f t="shared" si="63"/>
        <v>6057</v>
      </c>
      <c r="H782" s="10" t="str">
        <f t="shared" si="64"/>
        <v>CHESTNUT EAGLE DR</v>
      </c>
      <c r="I782" s="8">
        <f t="shared" si="65"/>
        <v>60</v>
      </c>
      <c r="J782" s="10">
        <f t="shared" si="66"/>
        <v>22</v>
      </c>
    </row>
    <row r="783" spans="1:10" hidden="1" x14ac:dyDescent="0.25">
      <c r="A783">
        <v>0.13</v>
      </c>
      <c r="B783" t="s">
        <v>649</v>
      </c>
      <c r="C783">
        <v>46077</v>
      </c>
      <c r="D783" s="1">
        <v>41516</v>
      </c>
      <c r="E783" s="4">
        <v>150000</v>
      </c>
      <c r="F783" s="8">
        <f t="shared" si="62"/>
        <v>3</v>
      </c>
      <c r="G783" s="8" t="str">
        <f t="shared" si="63"/>
        <v>95</v>
      </c>
      <c r="H783" s="10" t="str">
        <f t="shared" si="64"/>
        <v>E POPLAR ST</v>
      </c>
      <c r="I783" s="8">
        <f t="shared" si="65"/>
        <v>60</v>
      </c>
      <c r="J783" s="10">
        <f t="shared" si="66"/>
        <v>14</v>
      </c>
    </row>
    <row r="784" spans="1:10" hidden="1" x14ac:dyDescent="0.25">
      <c r="A784">
        <v>0.39</v>
      </c>
      <c r="B784" t="s">
        <v>650</v>
      </c>
      <c r="C784">
        <v>46077</v>
      </c>
      <c r="D784" s="1">
        <v>41515</v>
      </c>
      <c r="E784" s="4">
        <v>450000</v>
      </c>
      <c r="F784" s="8">
        <f t="shared" si="62"/>
        <v>6</v>
      </c>
      <c r="G784" s="8" t="str">
        <f t="shared" si="63"/>
        <v>11333</v>
      </c>
      <c r="H784" s="10" t="str">
        <f t="shared" si="64"/>
        <v>Abercairn Ct</v>
      </c>
      <c r="I784" s="8">
        <f t="shared" si="65"/>
        <v>60</v>
      </c>
      <c r="J784" s="10">
        <f t="shared" si="66"/>
        <v>18</v>
      </c>
    </row>
    <row r="785" spans="1:10" hidden="1" x14ac:dyDescent="0.25">
      <c r="A785">
        <v>5.18</v>
      </c>
      <c r="B785" t="s">
        <v>651</v>
      </c>
      <c r="C785">
        <v>46077</v>
      </c>
      <c r="D785" s="1">
        <v>41516</v>
      </c>
      <c r="E785" s="4">
        <v>265000</v>
      </c>
      <c r="F785" s="8">
        <f t="shared" si="62"/>
        <v>5</v>
      </c>
      <c r="G785" s="8" t="str">
        <f t="shared" si="63"/>
        <v>1850</v>
      </c>
      <c r="H785" s="10" t="str">
        <f t="shared" si="64"/>
        <v>S US 421</v>
      </c>
      <c r="I785" s="8">
        <f t="shared" si="65"/>
        <v>60</v>
      </c>
      <c r="J785" s="10">
        <f t="shared" si="66"/>
        <v>13</v>
      </c>
    </row>
    <row r="786" spans="1:10" hidden="1" x14ac:dyDescent="0.25">
      <c r="A786">
        <v>0.3</v>
      </c>
      <c r="B786" t="s">
        <v>652</v>
      </c>
      <c r="C786">
        <v>46077</v>
      </c>
      <c r="D786" s="1">
        <v>41515</v>
      </c>
      <c r="E786" s="4">
        <v>458830</v>
      </c>
      <c r="F786" s="8">
        <f t="shared" si="62"/>
        <v>5</v>
      </c>
      <c r="G786" s="8" t="str">
        <f t="shared" si="63"/>
        <v>2812</v>
      </c>
      <c r="H786" s="10" t="str">
        <f t="shared" si="64"/>
        <v>W HIGH GROVE CIRCLE</v>
      </c>
      <c r="I786" s="8">
        <f t="shared" si="65"/>
        <v>60</v>
      </c>
      <c r="J786" s="10">
        <f t="shared" si="66"/>
        <v>24</v>
      </c>
    </row>
    <row r="787" spans="1:10" hidden="1" x14ac:dyDescent="0.25">
      <c r="A787">
        <v>0.28799999999999998</v>
      </c>
      <c r="B787" t="s">
        <v>653</v>
      </c>
      <c r="C787">
        <v>46077</v>
      </c>
      <c r="D787" s="1">
        <v>41515</v>
      </c>
      <c r="E787" s="4">
        <v>127500</v>
      </c>
      <c r="F787" s="8">
        <f t="shared" si="62"/>
        <v>4</v>
      </c>
      <c r="G787" s="8" t="str">
        <f t="shared" si="63"/>
        <v>562</v>
      </c>
      <c r="H787" s="10" t="str">
        <f t="shared" si="64"/>
        <v>MEADOW CT</v>
      </c>
      <c r="I787" s="8">
        <f t="shared" si="65"/>
        <v>60</v>
      </c>
      <c r="J787" s="10">
        <f t="shared" si="66"/>
        <v>13</v>
      </c>
    </row>
    <row r="788" spans="1:10" hidden="1" x14ac:dyDescent="0.25">
      <c r="A788">
        <v>0.31</v>
      </c>
      <c r="B788" t="s">
        <v>654</v>
      </c>
      <c r="C788">
        <v>46077</v>
      </c>
      <c r="D788" s="1">
        <v>41515</v>
      </c>
      <c r="E788" s="4">
        <v>106000</v>
      </c>
      <c r="F788" s="8">
        <f t="shared" si="62"/>
        <v>6</v>
      </c>
      <c r="G788" s="8" t="str">
        <f t="shared" si="63"/>
        <v>11529</v>
      </c>
      <c r="H788" s="10" t="str">
        <f t="shared" si="64"/>
        <v>WOOD HOLLOW TRAIL</v>
      </c>
      <c r="I788" s="8">
        <f t="shared" si="65"/>
        <v>60</v>
      </c>
      <c r="J788" s="10">
        <f t="shared" si="66"/>
        <v>23</v>
      </c>
    </row>
    <row r="789" spans="1:10" hidden="1" x14ac:dyDescent="0.25">
      <c r="A789">
        <v>0.4</v>
      </c>
      <c r="B789" t="s">
        <v>655</v>
      </c>
      <c r="C789">
        <v>46077</v>
      </c>
      <c r="D789" s="1">
        <v>41515</v>
      </c>
      <c r="E789" s="4">
        <v>106000</v>
      </c>
      <c r="F789" s="8">
        <f t="shared" si="62"/>
        <v>5</v>
      </c>
      <c r="G789" s="8" t="str">
        <f t="shared" si="63"/>
        <v>2503</v>
      </c>
      <c r="H789" s="10" t="str">
        <f t="shared" si="64"/>
        <v>BROOKHAVEN COURT</v>
      </c>
      <c r="I789" s="8">
        <f t="shared" si="65"/>
        <v>60</v>
      </c>
      <c r="J789" s="10">
        <f t="shared" si="66"/>
        <v>21</v>
      </c>
    </row>
    <row r="790" spans="1:10" hidden="1" x14ac:dyDescent="0.25">
      <c r="A790">
        <v>0.33</v>
      </c>
      <c r="B790" t="s">
        <v>656</v>
      </c>
      <c r="C790">
        <v>46077</v>
      </c>
      <c r="D790" s="1">
        <v>41526</v>
      </c>
      <c r="E790" s="4">
        <v>106000</v>
      </c>
      <c r="F790" s="8">
        <f t="shared" si="62"/>
        <v>5</v>
      </c>
      <c r="G790" s="8" t="str">
        <f t="shared" si="63"/>
        <v>2513</v>
      </c>
      <c r="H790" s="10" t="str">
        <f t="shared" si="64"/>
        <v>WOOD HOLLOW TRAIL</v>
      </c>
      <c r="I790" s="8">
        <f t="shared" si="65"/>
        <v>60</v>
      </c>
      <c r="J790" s="10">
        <f t="shared" si="66"/>
        <v>22</v>
      </c>
    </row>
    <row r="791" spans="1:10" hidden="1" x14ac:dyDescent="0.25">
      <c r="A791">
        <v>0.48</v>
      </c>
      <c r="B791" t="s">
        <v>657</v>
      </c>
      <c r="C791">
        <v>46077</v>
      </c>
      <c r="D791" s="1">
        <v>41515</v>
      </c>
      <c r="E791" s="4">
        <v>351500</v>
      </c>
      <c r="F791" s="8">
        <f t="shared" si="62"/>
        <v>5</v>
      </c>
      <c r="G791" s="8" t="str">
        <f t="shared" si="63"/>
        <v>1229</v>
      </c>
      <c r="H791" s="10" t="str">
        <f t="shared" si="64"/>
        <v>HUNTINGTON WOODS RD</v>
      </c>
      <c r="I791" s="8">
        <f t="shared" si="65"/>
        <v>60</v>
      </c>
      <c r="J791" s="10">
        <f t="shared" si="66"/>
        <v>24</v>
      </c>
    </row>
    <row r="792" spans="1:10" hidden="1" x14ac:dyDescent="0.25">
      <c r="A792">
        <v>2</v>
      </c>
      <c r="B792" t="s">
        <v>658</v>
      </c>
      <c r="C792">
        <v>46077</v>
      </c>
      <c r="D792" s="1">
        <v>41499</v>
      </c>
      <c r="E792" s="4">
        <v>515000</v>
      </c>
      <c r="F792" s="8">
        <f t="shared" si="62"/>
        <v>5</v>
      </c>
      <c r="G792" s="8" t="str">
        <f t="shared" si="63"/>
        <v>8681</v>
      </c>
      <c r="H792" s="10" t="str">
        <f t="shared" si="64"/>
        <v>E 300 S</v>
      </c>
      <c r="I792" s="8">
        <f t="shared" si="65"/>
        <v>60</v>
      </c>
      <c r="J792" s="10">
        <f t="shared" si="66"/>
        <v>12</v>
      </c>
    </row>
    <row r="793" spans="1:10" hidden="1" x14ac:dyDescent="0.25">
      <c r="A793">
        <v>14.13</v>
      </c>
      <c r="B793" t="s">
        <v>659</v>
      </c>
      <c r="C793">
        <v>46077</v>
      </c>
      <c r="D793" s="1">
        <v>41516</v>
      </c>
      <c r="E793" s="4">
        <v>1000000</v>
      </c>
      <c r="F793" s="8">
        <f t="shared" si="62"/>
        <v>5</v>
      </c>
      <c r="G793" s="8" t="str">
        <f t="shared" si="63"/>
        <v>9180</v>
      </c>
      <c r="H793" s="10" t="str">
        <f t="shared" si="64"/>
        <v>HUNT CLUB RD</v>
      </c>
      <c r="I793" s="8">
        <f t="shared" si="65"/>
        <v>60</v>
      </c>
      <c r="J793" s="10">
        <f t="shared" si="66"/>
        <v>17</v>
      </c>
    </row>
    <row r="794" spans="1:10" hidden="1" x14ac:dyDescent="0.25">
      <c r="A794">
        <v>0.97</v>
      </c>
      <c r="B794" t="s">
        <v>660</v>
      </c>
      <c r="C794">
        <v>46077</v>
      </c>
      <c r="D794" s="1">
        <v>41516</v>
      </c>
      <c r="E794" s="4">
        <v>123000</v>
      </c>
      <c r="F794" s="8">
        <f t="shared" si="62"/>
        <v>5</v>
      </c>
      <c r="G794" s="8" t="str">
        <f t="shared" si="63"/>
        <v>6201</v>
      </c>
      <c r="H794" s="10" t="str">
        <f t="shared" si="64"/>
        <v>S 950 E</v>
      </c>
      <c r="I794" s="8">
        <f t="shared" si="65"/>
        <v>60</v>
      </c>
      <c r="J794" s="10">
        <f t="shared" si="66"/>
        <v>12</v>
      </c>
    </row>
    <row r="795" spans="1:10" hidden="1" x14ac:dyDescent="0.25">
      <c r="A795">
        <v>0.503</v>
      </c>
      <c r="B795" t="s">
        <v>661</v>
      </c>
      <c r="C795">
        <v>46077</v>
      </c>
      <c r="D795" s="1">
        <v>41508</v>
      </c>
      <c r="E795" s="4">
        <v>0</v>
      </c>
      <c r="F795" s="8">
        <f t="shared" si="62"/>
        <v>4</v>
      </c>
      <c r="G795" s="8" t="str">
        <f t="shared" si="63"/>
        <v>526</v>
      </c>
      <c r="H795" s="10" t="str">
        <f t="shared" si="64"/>
        <v>NUTHATCH DR</v>
      </c>
      <c r="I795" s="8">
        <f t="shared" si="65"/>
        <v>60</v>
      </c>
      <c r="J795" s="10">
        <f t="shared" si="66"/>
        <v>15</v>
      </c>
    </row>
    <row r="796" spans="1:10" hidden="1" x14ac:dyDescent="0.25">
      <c r="A796">
        <v>0.2</v>
      </c>
      <c r="B796" t="s">
        <v>662</v>
      </c>
      <c r="C796">
        <v>46077</v>
      </c>
      <c r="D796" s="1">
        <v>41514</v>
      </c>
      <c r="E796" s="4">
        <v>71068</v>
      </c>
      <c r="F796" s="8">
        <f t="shared" si="62"/>
        <v>5</v>
      </c>
      <c r="G796" s="8" t="str">
        <f t="shared" si="63"/>
        <v>6735</v>
      </c>
      <c r="H796" s="10" t="str">
        <f t="shared" si="64"/>
        <v>Chapel Crossing</v>
      </c>
      <c r="I796" s="8">
        <f t="shared" si="65"/>
        <v>60</v>
      </c>
      <c r="J796" s="10">
        <f t="shared" si="66"/>
        <v>20</v>
      </c>
    </row>
    <row r="797" spans="1:10" hidden="1" x14ac:dyDescent="0.25">
      <c r="A797">
        <v>0.57699999999999996</v>
      </c>
      <c r="B797" t="s">
        <v>663</v>
      </c>
      <c r="C797">
        <v>46077</v>
      </c>
      <c r="D797" s="1">
        <v>41516</v>
      </c>
      <c r="E797" s="4">
        <v>188000</v>
      </c>
      <c r="F797" s="8">
        <f t="shared" si="62"/>
        <v>4</v>
      </c>
      <c r="G797" s="8" t="str">
        <f t="shared" si="63"/>
        <v>509</v>
      </c>
      <c r="H797" s="10" t="str">
        <f t="shared" si="64"/>
        <v>WREN WAY</v>
      </c>
      <c r="I797" s="8">
        <f t="shared" si="65"/>
        <v>60</v>
      </c>
      <c r="J797" s="10">
        <f t="shared" si="66"/>
        <v>12</v>
      </c>
    </row>
    <row r="798" spans="1:10" hidden="1" x14ac:dyDescent="0.25">
      <c r="A798">
        <v>0.48299999999999998</v>
      </c>
      <c r="B798" t="s">
        <v>664</v>
      </c>
      <c r="C798">
        <v>46077</v>
      </c>
      <c r="D798" s="1">
        <v>41514</v>
      </c>
      <c r="E798" s="4">
        <v>344000</v>
      </c>
      <c r="F798" s="8">
        <f t="shared" si="62"/>
        <v>5</v>
      </c>
      <c r="G798" s="8" t="str">
        <f t="shared" si="63"/>
        <v>1604</v>
      </c>
      <c r="H798" s="10" t="str">
        <f t="shared" si="64"/>
        <v>CRICKLEWOOD WAY</v>
      </c>
      <c r="I798" s="8">
        <f t="shared" si="65"/>
        <v>60</v>
      </c>
      <c r="J798" s="10">
        <f t="shared" si="66"/>
        <v>20</v>
      </c>
    </row>
    <row r="799" spans="1:10" hidden="1" x14ac:dyDescent="0.25">
      <c r="A799">
        <v>0.32</v>
      </c>
      <c r="B799" t="s">
        <v>665</v>
      </c>
      <c r="C799">
        <v>46077</v>
      </c>
      <c r="D799" s="1">
        <v>41514</v>
      </c>
      <c r="E799" s="4">
        <v>451307</v>
      </c>
      <c r="F799" s="8">
        <f t="shared" si="62"/>
        <v>5</v>
      </c>
      <c r="G799" s="8" t="str">
        <f t="shared" si="63"/>
        <v>8840</v>
      </c>
      <c r="H799" s="10" t="str">
        <f t="shared" si="64"/>
        <v>SUGAR CAY COURT</v>
      </c>
      <c r="I799" s="8">
        <f t="shared" si="65"/>
        <v>60</v>
      </c>
      <c r="J799" s="10">
        <f t="shared" si="66"/>
        <v>20</v>
      </c>
    </row>
    <row r="800" spans="1:10" hidden="1" x14ac:dyDescent="0.25">
      <c r="A800">
        <v>0.13</v>
      </c>
      <c r="B800" t="s">
        <v>666</v>
      </c>
      <c r="C800">
        <v>46077</v>
      </c>
      <c r="D800" s="1">
        <v>41484</v>
      </c>
      <c r="E800" s="4">
        <v>152750</v>
      </c>
      <c r="F800" s="8">
        <f t="shared" si="62"/>
        <v>3</v>
      </c>
      <c r="G800" s="8" t="str">
        <f t="shared" si="63"/>
        <v>85</v>
      </c>
      <c r="H800" s="10" t="str">
        <f t="shared" si="64"/>
        <v>E POPLAR ST</v>
      </c>
      <c r="I800" s="8">
        <f t="shared" si="65"/>
        <v>60</v>
      </c>
      <c r="J800" s="10">
        <f t="shared" si="66"/>
        <v>14</v>
      </c>
    </row>
    <row r="801" spans="1:10" hidden="1" x14ac:dyDescent="0.25">
      <c r="A801">
        <v>0.30299999999999999</v>
      </c>
      <c r="B801" t="s">
        <v>667</v>
      </c>
      <c r="C801">
        <v>46077</v>
      </c>
      <c r="D801" s="1">
        <v>41522</v>
      </c>
      <c r="E801" s="4">
        <v>172500</v>
      </c>
      <c r="F801" s="8">
        <f t="shared" si="62"/>
        <v>4</v>
      </c>
      <c r="G801" s="8" t="str">
        <f t="shared" si="63"/>
        <v>483</v>
      </c>
      <c r="H801" s="10" t="str">
        <f t="shared" si="64"/>
        <v>DANNY RD</v>
      </c>
      <c r="I801" s="8">
        <f t="shared" si="65"/>
        <v>60</v>
      </c>
      <c r="J801" s="10">
        <f t="shared" si="66"/>
        <v>12</v>
      </c>
    </row>
    <row r="802" spans="1:10" hidden="1" x14ac:dyDescent="0.25">
      <c r="A802">
        <v>0.41099999999999998</v>
      </c>
      <c r="B802" t="s">
        <v>668</v>
      </c>
      <c r="C802">
        <v>46077</v>
      </c>
      <c r="D802" s="1">
        <v>41526</v>
      </c>
      <c r="E802" s="4">
        <v>495000</v>
      </c>
      <c r="F802" s="8">
        <f t="shared" si="62"/>
        <v>5</v>
      </c>
      <c r="G802" s="8" t="str">
        <f t="shared" si="63"/>
        <v>1715</v>
      </c>
      <c r="H802" s="10" t="str">
        <f t="shared" si="64"/>
        <v>CONTINENTAL DR</v>
      </c>
      <c r="I802" s="8">
        <f t="shared" si="65"/>
        <v>60</v>
      </c>
      <c r="J802" s="10">
        <f t="shared" si="66"/>
        <v>19</v>
      </c>
    </row>
    <row r="803" spans="1:10" hidden="1" x14ac:dyDescent="0.25">
      <c r="A803">
        <v>0.08</v>
      </c>
      <c r="B803" t="s">
        <v>549</v>
      </c>
      <c r="C803">
        <v>46077</v>
      </c>
      <c r="D803" s="1">
        <v>41521</v>
      </c>
      <c r="E803" s="4">
        <v>260000</v>
      </c>
      <c r="F803" s="8">
        <f t="shared" si="62"/>
        <v>5</v>
      </c>
      <c r="G803" s="8" t="str">
        <f t="shared" si="63"/>
        <v>7645</v>
      </c>
      <c r="H803" s="10" t="str">
        <f t="shared" si="64"/>
        <v>E STONEGATE DR</v>
      </c>
      <c r="I803" s="8">
        <f t="shared" si="65"/>
        <v>60</v>
      </c>
      <c r="J803" s="10">
        <f t="shared" si="66"/>
        <v>19</v>
      </c>
    </row>
    <row r="804" spans="1:10" hidden="1" x14ac:dyDescent="0.25">
      <c r="A804">
        <v>0.34</v>
      </c>
      <c r="B804" t="s">
        <v>670</v>
      </c>
      <c r="C804">
        <v>46077</v>
      </c>
      <c r="D804" s="1">
        <v>41515</v>
      </c>
      <c r="E804" s="4">
        <v>88900</v>
      </c>
      <c r="F804" s="8">
        <f t="shared" si="62"/>
        <v>5</v>
      </c>
      <c r="G804" s="8" t="str">
        <f t="shared" si="63"/>
        <v>3274</v>
      </c>
      <c r="H804" s="10" t="str">
        <f t="shared" si="64"/>
        <v>CIMMARON ASH CT</v>
      </c>
      <c r="I804" s="8">
        <f t="shared" si="65"/>
        <v>60</v>
      </c>
      <c r="J804" s="10">
        <f t="shared" si="66"/>
        <v>20</v>
      </c>
    </row>
    <row r="805" spans="1:10" hidden="1" x14ac:dyDescent="0.25">
      <c r="A805">
        <v>0.33</v>
      </c>
      <c r="B805" t="s">
        <v>671</v>
      </c>
      <c r="C805">
        <v>46077</v>
      </c>
      <c r="D805" s="1">
        <v>41515</v>
      </c>
      <c r="E805" s="4">
        <v>88900</v>
      </c>
      <c r="F805" s="8">
        <f t="shared" si="62"/>
        <v>5</v>
      </c>
      <c r="G805" s="8" t="str">
        <f t="shared" si="63"/>
        <v>3219</v>
      </c>
      <c r="H805" s="10" t="str">
        <f t="shared" si="64"/>
        <v>CIMMARON ASH DR</v>
      </c>
      <c r="I805" s="8">
        <f t="shared" si="65"/>
        <v>60</v>
      </c>
      <c r="J805" s="10">
        <f t="shared" si="66"/>
        <v>20</v>
      </c>
    </row>
    <row r="806" spans="1:10" hidden="1" x14ac:dyDescent="0.25">
      <c r="A806">
        <v>0.17</v>
      </c>
      <c r="B806" t="s">
        <v>672</v>
      </c>
      <c r="C806">
        <v>46077</v>
      </c>
      <c r="D806" s="1">
        <v>41494</v>
      </c>
      <c r="E806" s="4">
        <v>385000</v>
      </c>
      <c r="F806" s="8">
        <f t="shared" si="62"/>
        <v>5</v>
      </c>
      <c r="G806" s="8" t="str">
        <f t="shared" si="63"/>
        <v>6754</v>
      </c>
      <c r="H806" s="10" t="str">
        <f t="shared" si="64"/>
        <v>REGENTS PARK DR</v>
      </c>
      <c r="I806" s="8">
        <f t="shared" si="65"/>
        <v>60</v>
      </c>
      <c r="J806" s="10">
        <f t="shared" si="66"/>
        <v>20</v>
      </c>
    </row>
    <row r="807" spans="1:10" hidden="1" x14ac:dyDescent="0.25">
      <c r="A807">
        <v>6.17</v>
      </c>
      <c r="B807" t="s">
        <v>673</v>
      </c>
      <c r="C807">
        <v>46077</v>
      </c>
      <c r="D807" s="1">
        <v>41480</v>
      </c>
      <c r="E807" s="4">
        <v>312000</v>
      </c>
      <c r="F807" s="8">
        <f t="shared" si="62"/>
        <v>5</v>
      </c>
      <c r="G807" s="8" t="str">
        <f t="shared" si="63"/>
        <v>8805</v>
      </c>
      <c r="H807" s="10" t="str">
        <f t="shared" si="64"/>
        <v>E 125 S</v>
      </c>
      <c r="I807" s="8">
        <f t="shared" si="65"/>
        <v>60</v>
      </c>
      <c r="J807" s="10">
        <f t="shared" si="66"/>
        <v>12</v>
      </c>
    </row>
    <row r="808" spans="1:10" hidden="1" x14ac:dyDescent="0.25">
      <c r="A808">
        <v>0.22800000000000001</v>
      </c>
      <c r="B808" t="s">
        <v>674</v>
      </c>
      <c r="C808">
        <v>46077</v>
      </c>
      <c r="D808" s="1">
        <v>41526</v>
      </c>
      <c r="E808" s="4">
        <v>132000</v>
      </c>
      <c r="F808" s="8">
        <f t="shared" si="62"/>
        <v>4</v>
      </c>
      <c r="G808" s="8" t="str">
        <f t="shared" si="63"/>
        <v>666</v>
      </c>
      <c r="H808" s="10" t="str">
        <f t="shared" si="64"/>
        <v>W POPLAR ST</v>
      </c>
      <c r="I808" s="8">
        <f t="shared" si="65"/>
        <v>60</v>
      </c>
      <c r="J808" s="10">
        <f t="shared" si="66"/>
        <v>15</v>
      </c>
    </row>
    <row r="809" spans="1:10" hidden="1" x14ac:dyDescent="0.25">
      <c r="A809">
        <v>0.372</v>
      </c>
      <c r="B809" t="s">
        <v>675</v>
      </c>
      <c r="C809">
        <v>46077</v>
      </c>
      <c r="D809" s="1">
        <v>41516</v>
      </c>
      <c r="E809" s="4">
        <v>405000</v>
      </c>
      <c r="F809" s="8">
        <f t="shared" si="62"/>
        <v>5</v>
      </c>
      <c r="G809" s="8" t="str">
        <f t="shared" si="63"/>
        <v>4834</v>
      </c>
      <c r="H809" s="10" t="str">
        <f t="shared" si="64"/>
        <v>S COBBLESTONE DR</v>
      </c>
      <c r="I809" s="8">
        <f t="shared" si="65"/>
        <v>60</v>
      </c>
      <c r="J809" s="10">
        <f t="shared" si="66"/>
        <v>21</v>
      </c>
    </row>
    <row r="810" spans="1:10" hidden="1" x14ac:dyDescent="0.25">
      <c r="A810">
        <v>0.23</v>
      </c>
      <c r="B810" t="s">
        <v>676</v>
      </c>
      <c r="C810">
        <v>46077</v>
      </c>
      <c r="D810" s="1">
        <v>41515</v>
      </c>
      <c r="E810" s="4">
        <v>100000</v>
      </c>
      <c r="F810" s="8">
        <f t="shared" si="62"/>
        <v>5</v>
      </c>
      <c r="G810" s="8" t="str">
        <f t="shared" si="63"/>
        <v>7626</v>
      </c>
      <c r="H810" s="10" t="str">
        <f t="shared" si="64"/>
        <v>Windsor Dr</v>
      </c>
      <c r="I810" s="8">
        <f t="shared" si="65"/>
        <v>60</v>
      </c>
      <c r="J810" s="10">
        <f t="shared" si="66"/>
        <v>15</v>
      </c>
    </row>
    <row r="811" spans="1:10" hidden="1" x14ac:dyDescent="0.25">
      <c r="A811">
        <v>0.54100000000000004</v>
      </c>
      <c r="B811" t="s">
        <v>677</v>
      </c>
      <c r="C811">
        <v>46077</v>
      </c>
      <c r="D811" s="1">
        <v>41508</v>
      </c>
      <c r="E811" s="4">
        <v>0</v>
      </c>
      <c r="F811" s="8">
        <f t="shared" si="62"/>
        <v>4</v>
      </c>
      <c r="G811" s="8" t="str">
        <f t="shared" si="63"/>
        <v>710</v>
      </c>
      <c r="H811" s="10" t="str">
        <f t="shared" si="64"/>
        <v>SUGARBUSH RIDGE</v>
      </c>
      <c r="I811" s="8">
        <f t="shared" si="65"/>
        <v>60</v>
      </c>
      <c r="J811" s="10">
        <f t="shared" si="66"/>
        <v>19</v>
      </c>
    </row>
    <row r="812" spans="1:10" hidden="1" x14ac:dyDescent="0.25">
      <c r="A812">
        <v>0.37</v>
      </c>
      <c r="B812" t="s">
        <v>535</v>
      </c>
      <c r="C812">
        <v>46077</v>
      </c>
      <c r="D812" s="1">
        <v>41494</v>
      </c>
      <c r="E812" s="4">
        <v>410000</v>
      </c>
      <c r="F812" s="8">
        <f t="shared" si="62"/>
        <v>6</v>
      </c>
      <c r="G812" s="8" t="str">
        <f t="shared" si="63"/>
        <v>11547</v>
      </c>
      <c r="H812" s="10" t="str">
        <f t="shared" si="64"/>
        <v>BUCKSKIN DR</v>
      </c>
      <c r="I812" s="8">
        <f t="shared" si="65"/>
        <v>60</v>
      </c>
      <c r="J812" s="10">
        <f t="shared" si="66"/>
        <v>17</v>
      </c>
    </row>
    <row r="813" spans="1:10" hidden="1" x14ac:dyDescent="0.25">
      <c r="A813">
        <v>0.16</v>
      </c>
      <c r="B813" t="s">
        <v>678</v>
      </c>
      <c r="C813">
        <v>46077</v>
      </c>
      <c r="D813" s="1">
        <v>41522</v>
      </c>
      <c r="E813" s="4">
        <v>305000</v>
      </c>
      <c r="F813" s="8">
        <f t="shared" si="62"/>
        <v>5</v>
      </c>
      <c r="G813" s="8" t="str">
        <f t="shared" si="63"/>
        <v>7818</v>
      </c>
      <c r="H813" s="10" t="str">
        <f t="shared" si="64"/>
        <v>HEDGEHOP DR</v>
      </c>
      <c r="I813" s="8">
        <f t="shared" si="65"/>
        <v>60</v>
      </c>
      <c r="J813" s="10">
        <f t="shared" si="66"/>
        <v>16</v>
      </c>
    </row>
    <row r="814" spans="1:10" hidden="1" x14ac:dyDescent="0.25">
      <c r="A814">
        <v>0.38</v>
      </c>
      <c r="B814" t="s">
        <v>679</v>
      </c>
      <c r="C814">
        <v>46077</v>
      </c>
      <c r="D814" s="1">
        <v>41502</v>
      </c>
      <c r="E814" s="4">
        <v>438000</v>
      </c>
      <c r="F814" s="8">
        <f t="shared" si="62"/>
        <v>5</v>
      </c>
      <c r="G814" s="8" t="str">
        <f t="shared" si="63"/>
        <v>3254</v>
      </c>
      <c r="H814" s="10" t="str">
        <f t="shared" si="64"/>
        <v>WILLOW BEND TRAIL</v>
      </c>
      <c r="I814" s="8">
        <f t="shared" si="65"/>
        <v>60</v>
      </c>
      <c r="J814" s="10">
        <f t="shared" si="66"/>
        <v>22</v>
      </c>
    </row>
    <row r="815" spans="1:10" hidden="1" x14ac:dyDescent="0.25">
      <c r="A815">
        <v>0.18</v>
      </c>
      <c r="B815" t="s">
        <v>680</v>
      </c>
      <c r="C815">
        <v>46077</v>
      </c>
      <c r="D815" s="1">
        <v>41522</v>
      </c>
      <c r="E815" s="4">
        <v>354793.68</v>
      </c>
      <c r="F815" s="8">
        <f t="shared" si="62"/>
        <v>5</v>
      </c>
      <c r="G815" s="8" t="str">
        <f t="shared" si="63"/>
        <v>7843</v>
      </c>
      <c r="H815" s="10" t="str">
        <f t="shared" si="64"/>
        <v>BLUE JAY WAY</v>
      </c>
      <c r="I815" s="8">
        <f t="shared" si="65"/>
        <v>60</v>
      </c>
      <c r="J815" s="10">
        <f t="shared" si="66"/>
        <v>17</v>
      </c>
    </row>
    <row r="816" spans="1:10" hidden="1" x14ac:dyDescent="0.25">
      <c r="A816">
        <v>0.16</v>
      </c>
      <c r="B816" t="s">
        <v>681</v>
      </c>
      <c r="C816">
        <v>46077</v>
      </c>
      <c r="D816" s="1">
        <v>41521</v>
      </c>
      <c r="E816" s="4">
        <v>243480</v>
      </c>
      <c r="F816" s="8">
        <f t="shared" si="62"/>
        <v>5</v>
      </c>
      <c r="G816" s="8" t="str">
        <f t="shared" si="63"/>
        <v>7828</v>
      </c>
      <c r="H816" s="10" t="str">
        <f t="shared" si="64"/>
        <v>RINGTAIL CIRCLE</v>
      </c>
      <c r="I816" s="8">
        <f t="shared" si="65"/>
        <v>60</v>
      </c>
      <c r="J816" s="10">
        <f t="shared" si="66"/>
        <v>20</v>
      </c>
    </row>
    <row r="817" spans="1:10" hidden="1" x14ac:dyDescent="0.25">
      <c r="A817">
        <v>0.22</v>
      </c>
      <c r="B817" t="s">
        <v>682</v>
      </c>
      <c r="C817">
        <v>46077</v>
      </c>
      <c r="D817" s="1">
        <v>41501</v>
      </c>
      <c r="E817" s="4">
        <v>260000</v>
      </c>
      <c r="F817" s="8">
        <f t="shared" si="62"/>
        <v>5</v>
      </c>
      <c r="G817" s="8" t="str">
        <f t="shared" si="63"/>
        <v>7730</v>
      </c>
      <c r="H817" s="10" t="str">
        <f t="shared" si="64"/>
        <v>CHESTNUT EAGLE CT</v>
      </c>
      <c r="I817" s="8">
        <f t="shared" si="65"/>
        <v>60</v>
      </c>
      <c r="J817" s="10">
        <f t="shared" si="66"/>
        <v>22</v>
      </c>
    </row>
    <row r="818" spans="1:10" hidden="1" x14ac:dyDescent="0.25">
      <c r="A818">
        <v>0.41099999999999998</v>
      </c>
      <c r="B818" t="s">
        <v>683</v>
      </c>
      <c r="C818">
        <v>46077</v>
      </c>
      <c r="D818" s="1">
        <v>41501</v>
      </c>
      <c r="E818" s="4">
        <v>428000</v>
      </c>
      <c r="F818" s="8">
        <f t="shared" si="62"/>
        <v>5</v>
      </c>
      <c r="G818" s="8" t="str">
        <f t="shared" si="63"/>
        <v>9490</v>
      </c>
      <c r="H818" s="10" t="str">
        <f t="shared" si="64"/>
        <v>SHADOW ROCK CIRCLE</v>
      </c>
      <c r="I818" s="8">
        <f t="shared" si="65"/>
        <v>60</v>
      </c>
      <c r="J818" s="10">
        <f t="shared" si="66"/>
        <v>23</v>
      </c>
    </row>
    <row r="819" spans="1:10" hidden="1" x14ac:dyDescent="0.25">
      <c r="A819">
        <v>0.255</v>
      </c>
      <c r="B819" t="s">
        <v>684</v>
      </c>
      <c r="C819">
        <v>46077</v>
      </c>
      <c r="D819" s="1">
        <v>41523</v>
      </c>
      <c r="E819" s="4">
        <v>750000</v>
      </c>
      <c r="F819" s="8">
        <f t="shared" si="62"/>
        <v>5</v>
      </c>
      <c r="G819" s="8" t="str">
        <f t="shared" si="63"/>
        <v>7636</v>
      </c>
      <c r="H819" s="10" t="str">
        <f t="shared" si="64"/>
        <v>WINDSOR DR</v>
      </c>
      <c r="I819" s="8">
        <f t="shared" si="65"/>
        <v>60</v>
      </c>
      <c r="J819" s="10">
        <f t="shared" si="66"/>
        <v>15</v>
      </c>
    </row>
    <row r="820" spans="1:10" hidden="1" x14ac:dyDescent="0.25">
      <c r="A820">
        <v>0.22</v>
      </c>
      <c r="B820" t="s">
        <v>685</v>
      </c>
      <c r="C820">
        <v>46077</v>
      </c>
      <c r="D820" s="1">
        <v>41467</v>
      </c>
      <c r="E820" s="4">
        <v>63000</v>
      </c>
      <c r="F820" s="8">
        <f t="shared" si="62"/>
        <v>5</v>
      </c>
      <c r="G820" s="8" t="str">
        <f t="shared" si="63"/>
        <v>7720</v>
      </c>
      <c r="H820" s="10" t="str">
        <f t="shared" si="64"/>
        <v>EAGLE CRESCENT DRIVE</v>
      </c>
      <c r="I820" s="8">
        <f t="shared" si="65"/>
        <v>60</v>
      </c>
      <c r="J820" s="10">
        <f t="shared" si="66"/>
        <v>25</v>
      </c>
    </row>
    <row r="821" spans="1:10" hidden="1" x14ac:dyDescent="0.25">
      <c r="A821">
        <v>0.2</v>
      </c>
      <c r="B821" t="s">
        <v>686</v>
      </c>
      <c r="C821">
        <v>46077</v>
      </c>
      <c r="D821" s="1">
        <v>41467</v>
      </c>
      <c r="E821" s="4">
        <v>63000</v>
      </c>
      <c r="F821" s="8">
        <f t="shared" si="62"/>
        <v>5</v>
      </c>
      <c r="G821" s="8" t="str">
        <f t="shared" si="63"/>
        <v>7730</v>
      </c>
      <c r="H821" s="10" t="str">
        <f t="shared" si="64"/>
        <v>EAGLE POINT CIRCLE</v>
      </c>
      <c r="I821" s="8">
        <f t="shared" si="65"/>
        <v>60</v>
      </c>
      <c r="J821" s="10">
        <f t="shared" si="66"/>
        <v>23</v>
      </c>
    </row>
    <row r="822" spans="1:10" hidden="1" x14ac:dyDescent="0.25">
      <c r="A822">
        <v>0.26</v>
      </c>
      <c r="B822" t="s">
        <v>687</v>
      </c>
      <c r="C822">
        <v>46077</v>
      </c>
      <c r="D822" s="1">
        <v>41467</v>
      </c>
      <c r="E822" s="4">
        <v>63000</v>
      </c>
      <c r="F822" s="8">
        <f t="shared" si="62"/>
        <v>5</v>
      </c>
      <c r="G822" s="8" t="str">
        <f t="shared" si="63"/>
        <v>7717</v>
      </c>
      <c r="H822" s="10" t="str">
        <f t="shared" si="64"/>
        <v>EAGLE CRESCENT DRIVE</v>
      </c>
      <c r="I822" s="8">
        <f t="shared" si="65"/>
        <v>60</v>
      </c>
      <c r="J822" s="10">
        <f t="shared" si="66"/>
        <v>25</v>
      </c>
    </row>
    <row r="823" spans="1:10" hidden="1" x14ac:dyDescent="0.25">
      <c r="A823">
        <v>2.4769999999999999</v>
      </c>
      <c r="B823" t="s">
        <v>688</v>
      </c>
      <c r="C823">
        <v>46077</v>
      </c>
      <c r="D823" s="1">
        <v>41533</v>
      </c>
      <c r="E823" s="4">
        <v>215000</v>
      </c>
      <c r="F823" s="8">
        <f t="shared" si="62"/>
        <v>6</v>
      </c>
      <c r="G823" s="8" t="str">
        <f t="shared" si="63"/>
        <v>10890</v>
      </c>
      <c r="H823" s="10" t="str">
        <f t="shared" si="64"/>
        <v>BENNETT PKWY</v>
      </c>
      <c r="I823" s="8">
        <f t="shared" si="65"/>
        <v>60</v>
      </c>
      <c r="J823" s="10">
        <f t="shared" si="66"/>
        <v>18</v>
      </c>
    </row>
    <row r="824" spans="1:10" hidden="1" x14ac:dyDescent="0.25">
      <c r="A824">
        <v>0.80800000000000005</v>
      </c>
      <c r="B824" t="s">
        <v>689</v>
      </c>
      <c r="C824">
        <v>46077</v>
      </c>
      <c r="D824" s="1">
        <v>41523</v>
      </c>
      <c r="E824" s="4">
        <v>280000</v>
      </c>
      <c r="F824" s="8">
        <f t="shared" si="62"/>
        <v>6</v>
      </c>
      <c r="G824" s="8" t="str">
        <f t="shared" si="63"/>
        <v>10314</v>
      </c>
      <c r="H824" s="10" t="str">
        <f t="shared" si="64"/>
        <v>LAKEWOOD DR</v>
      </c>
      <c r="I824" s="8">
        <f t="shared" si="65"/>
        <v>60</v>
      </c>
      <c r="J824" s="10">
        <f t="shared" si="66"/>
        <v>17</v>
      </c>
    </row>
    <row r="825" spans="1:10" hidden="1" x14ac:dyDescent="0.25">
      <c r="A825">
        <v>0.28000000000000003</v>
      </c>
      <c r="B825" t="s">
        <v>690</v>
      </c>
      <c r="C825">
        <v>46077</v>
      </c>
      <c r="D825" s="1">
        <v>41521</v>
      </c>
      <c r="E825" s="4">
        <v>402650</v>
      </c>
      <c r="F825" s="8">
        <f t="shared" si="62"/>
        <v>5</v>
      </c>
      <c r="G825" s="8" t="str">
        <f t="shared" si="63"/>
        <v>6401</v>
      </c>
      <c r="H825" s="10" t="str">
        <f t="shared" si="64"/>
        <v>CONCORD DR</v>
      </c>
      <c r="I825" s="8">
        <f t="shared" si="65"/>
        <v>60</v>
      </c>
      <c r="J825" s="10">
        <f t="shared" si="66"/>
        <v>15</v>
      </c>
    </row>
    <row r="826" spans="1:10" hidden="1" x14ac:dyDescent="0.25">
      <c r="A826">
        <v>0.28000000000000003</v>
      </c>
      <c r="B826" t="s">
        <v>691</v>
      </c>
      <c r="C826">
        <v>46077</v>
      </c>
      <c r="D826" s="1">
        <v>41515</v>
      </c>
      <c r="E826" s="4">
        <v>412370</v>
      </c>
      <c r="F826" s="8">
        <f t="shared" si="62"/>
        <v>5</v>
      </c>
      <c r="G826" s="8" t="str">
        <f t="shared" si="63"/>
        <v>6450</v>
      </c>
      <c r="H826" s="10" t="str">
        <f t="shared" si="64"/>
        <v>BLACKSTONE DR</v>
      </c>
      <c r="I826" s="8">
        <f t="shared" si="65"/>
        <v>60</v>
      </c>
      <c r="J826" s="10">
        <f t="shared" si="66"/>
        <v>18</v>
      </c>
    </row>
    <row r="827" spans="1:10" hidden="1" x14ac:dyDescent="0.25">
      <c r="A827">
        <v>0.22</v>
      </c>
      <c r="B827" t="s">
        <v>692</v>
      </c>
      <c r="C827">
        <v>46077</v>
      </c>
      <c r="D827" s="1">
        <v>41498</v>
      </c>
      <c r="E827" s="4">
        <v>189000</v>
      </c>
      <c r="F827" s="8">
        <f t="shared" si="62"/>
        <v>5</v>
      </c>
      <c r="G827" s="8" t="str">
        <f t="shared" si="63"/>
        <v>7718</v>
      </c>
      <c r="H827" s="10" t="str">
        <f t="shared" si="64"/>
        <v>EAGLE CRESCENT DRIVE</v>
      </c>
      <c r="I827" s="8">
        <f t="shared" si="65"/>
        <v>60</v>
      </c>
      <c r="J827" s="10">
        <f t="shared" si="66"/>
        <v>25</v>
      </c>
    </row>
    <row r="828" spans="1:10" hidden="1" x14ac:dyDescent="0.25">
      <c r="A828">
        <v>0.32</v>
      </c>
      <c r="B828" t="s">
        <v>693</v>
      </c>
      <c r="C828">
        <v>46077</v>
      </c>
      <c r="D828" s="1">
        <v>41528</v>
      </c>
      <c r="E828" s="4">
        <v>354000</v>
      </c>
      <c r="F828" s="8">
        <f t="shared" si="62"/>
        <v>5</v>
      </c>
      <c r="G828" s="8" t="str">
        <f t="shared" si="63"/>
        <v>4281</v>
      </c>
      <c r="H828" s="10" t="str">
        <f t="shared" si="64"/>
        <v>GREENTHREAD DR</v>
      </c>
      <c r="I828" s="8">
        <f t="shared" si="65"/>
        <v>60</v>
      </c>
      <c r="J828" s="10">
        <f t="shared" si="66"/>
        <v>19</v>
      </c>
    </row>
    <row r="829" spans="1:10" hidden="1" x14ac:dyDescent="0.25">
      <c r="A829">
        <v>0.33</v>
      </c>
      <c r="B829" t="s">
        <v>694</v>
      </c>
      <c r="C829">
        <v>46077</v>
      </c>
      <c r="D829" s="1">
        <v>41527</v>
      </c>
      <c r="E829" s="4">
        <v>299000</v>
      </c>
      <c r="F829" s="8">
        <f t="shared" si="62"/>
        <v>5</v>
      </c>
      <c r="G829" s="8" t="str">
        <f t="shared" si="63"/>
        <v>4231</v>
      </c>
      <c r="H829" s="10" t="str">
        <f t="shared" si="64"/>
        <v>FIRST FLIGHT CIR</v>
      </c>
      <c r="I829" s="8">
        <f t="shared" si="65"/>
        <v>60</v>
      </c>
      <c r="J829" s="10">
        <f t="shared" si="66"/>
        <v>21</v>
      </c>
    </row>
    <row r="830" spans="1:10" hidden="1" x14ac:dyDescent="0.25">
      <c r="A830">
        <v>0.19</v>
      </c>
      <c r="B830" t="s">
        <v>695</v>
      </c>
      <c r="C830">
        <v>46077</v>
      </c>
      <c r="D830" s="1">
        <v>41505</v>
      </c>
      <c r="E830" s="4">
        <v>414487</v>
      </c>
      <c r="F830" s="8">
        <f t="shared" si="62"/>
        <v>5</v>
      </c>
      <c r="G830" s="8" t="str">
        <f t="shared" si="63"/>
        <v>7621</v>
      </c>
      <c r="H830" s="10" t="str">
        <f t="shared" si="64"/>
        <v>Bishops Green</v>
      </c>
      <c r="I830" s="8">
        <f t="shared" si="65"/>
        <v>60</v>
      </c>
      <c r="J830" s="10">
        <f t="shared" si="66"/>
        <v>18</v>
      </c>
    </row>
    <row r="831" spans="1:10" hidden="1" x14ac:dyDescent="0.25">
      <c r="A831">
        <v>0.19</v>
      </c>
      <c r="B831" t="s">
        <v>695</v>
      </c>
      <c r="C831">
        <v>46077</v>
      </c>
      <c r="D831" s="1">
        <v>41505</v>
      </c>
      <c r="E831" s="4">
        <v>65000</v>
      </c>
      <c r="F831" s="8">
        <f t="shared" si="62"/>
        <v>5</v>
      </c>
      <c r="G831" s="8" t="str">
        <f t="shared" si="63"/>
        <v>7621</v>
      </c>
      <c r="H831" s="10" t="str">
        <f t="shared" si="64"/>
        <v>Bishops Green</v>
      </c>
      <c r="I831" s="8">
        <f t="shared" si="65"/>
        <v>60</v>
      </c>
      <c r="J831" s="10">
        <f t="shared" si="66"/>
        <v>18</v>
      </c>
    </row>
    <row r="832" spans="1:10" hidden="1" x14ac:dyDescent="0.25">
      <c r="A832">
        <v>0.38500000000000001</v>
      </c>
      <c r="B832" t="s">
        <v>696</v>
      </c>
      <c r="C832">
        <v>46077</v>
      </c>
      <c r="D832" s="1">
        <v>41509</v>
      </c>
      <c r="E832" s="4">
        <v>147500</v>
      </c>
      <c r="F832" s="8">
        <f t="shared" si="62"/>
        <v>5</v>
      </c>
      <c r="G832" s="8" t="str">
        <f t="shared" si="63"/>
        <v>1106</v>
      </c>
      <c r="H832" s="10" t="str">
        <f t="shared" si="64"/>
        <v>STEVENS DR</v>
      </c>
      <c r="I832" s="8">
        <f t="shared" si="65"/>
        <v>60</v>
      </c>
      <c r="J832" s="10">
        <f t="shared" si="66"/>
        <v>15</v>
      </c>
    </row>
    <row r="833" spans="1:10" hidden="1" x14ac:dyDescent="0.25">
      <c r="A833">
        <v>0.17</v>
      </c>
      <c r="B833" t="s">
        <v>697</v>
      </c>
      <c r="C833">
        <v>46077</v>
      </c>
      <c r="D833" s="1">
        <v>41473</v>
      </c>
      <c r="E833" s="4">
        <v>61586</v>
      </c>
      <c r="F833" s="8">
        <f t="shared" si="62"/>
        <v>5</v>
      </c>
      <c r="G833" s="8" t="str">
        <f t="shared" si="63"/>
        <v>7827</v>
      </c>
      <c r="H833" s="10" t="str">
        <f t="shared" si="64"/>
        <v>RINGTAIL CIRCLE</v>
      </c>
      <c r="I833" s="8">
        <f t="shared" si="65"/>
        <v>60</v>
      </c>
      <c r="J833" s="10">
        <f t="shared" si="66"/>
        <v>20</v>
      </c>
    </row>
    <row r="834" spans="1:10" hidden="1" x14ac:dyDescent="0.25">
      <c r="A834">
        <v>0.17</v>
      </c>
      <c r="B834" t="s">
        <v>698</v>
      </c>
      <c r="C834">
        <v>46077</v>
      </c>
      <c r="D834" s="1">
        <v>41473</v>
      </c>
      <c r="E834" s="4">
        <v>61586</v>
      </c>
      <c r="F834" s="8">
        <f t="shared" si="62"/>
        <v>5</v>
      </c>
      <c r="G834" s="8" t="str">
        <f t="shared" si="63"/>
        <v>7821</v>
      </c>
      <c r="H834" s="10" t="str">
        <f t="shared" si="64"/>
        <v>GRAY EAGLE DRIVE</v>
      </c>
      <c r="I834" s="8">
        <f t="shared" si="65"/>
        <v>60</v>
      </c>
      <c r="J834" s="10">
        <f t="shared" si="66"/>
        <v>21</v>
      </c>
    </row>
    <row r="835" spans="1:10" hidden="1" x14ac:dyDescent="0.25">
      <c r="A835">
        <v>0.18</v>
      </c>
      <c r="B835" t="s">
        <v>699</v>
      </c>
      <c r="C835">
        <v>46077</v>
      </c>
      <c r="D835" s="1">
        <v>41473</v>
      </c>
      <c r="E835" s="4">
        <v>61586</v>
      </c>
      <c r="F835" s="8">
        <f t="shared" ref="F835:F898" si="67">FIND(" ",B835,1)</f>
        <v>5</v>
      </c>
      <c r="G835" s="8" t="str">
        <f t="shared" ref="G835:G898" si="68">LEFT(B835,F835-1)</f>
        <v>7829</v>
      </c>
      <c r="H835" s="10" t="str">
        <f t="shared" ref="H835:H898" si="69">MID(B835,F835+1,J835-F835)</f>
        <v>GRAY EAGLE DRIVE</v>
      </c>
      <c r="I835" s="8">
        <f t="shared" ref="I835:I898" si="70">LEN(B835)</f>
        <v>60</v>
      </c>
      <c r="J835" s="10">
        <f t="shared" ref="J835:J898" si="71">IF(ISERROR(FIND("  ",B835,1))=FALSE,FIND("  ",B835,1)-1,LEN(B835))</f>
        <v>21</v>
      </c>
    </row>
    <row r="836" spans="1:10" hidden="1" x14ac:dyDescent="0.25">
      <c r="A836">
        <v>0.18</v>
      </c>
      <c r="B836" t="s">
        <v>344</v>
      </c>
      <c r="C836">
        <v>46077</v>
      </c>
      <c r="D836" s="1">
        <v>41529</v>
      </c>
      <c r="E836" s="4">
        <v>273315</v>
      </c>
      <c r="F836" s="8">
        <f t="shared" si="67"/>
        <v>5</v>
      </c>
      <c r="G836" s="8" t="str">
        <f t="shared" si="68"/>
        <v>7823</v>
      </c>
      <c r="H836" s="10" t="str">
        <f t="shared" si="69"/>
        <v>RINGTAIL CIRCLE</v>
      </c>
      <c r="I836" s="8">
        <f t="shared" si="70"/>
        <v>60</v>
      </c>
      <c r="J836" s="10">
        <f t="shared" si="71"/>
        <v>20</v>
      </c>
    </row>
    <row r="837" spans="1:10" x14ac:dyDescent="0.25">
      <c r="A837">
        <v>0.11</v>
      </c>
      <c r="B837" t="s">
        <v>1068</v>
      </c>
      <c r="C837">
        <v>46077</v>
      </c>
      <c r="D837" s="1">
        <v>41527</v>
      </c>
      <c r="E837" s="4">
        <v>315000</v>
      </c>
      <c r="F837" s="8">
        <f t="shared" si="67"/>
        <v>5</v>
      </c>
      <c r="G837" s="8" t="str">
        <f t="shared" si="68"/>
        <v>6703</v>
      </c>
      <c r="H837" s="10" t="str">
        <f t="shared" si="69"/>
        <v>BRANFORD DR</v>
      </c>
      <c r="I837" s="8">
        <f t="shared" si="70"/>
        <v>59</v>
      </c>
      <c r="J837" s="10">
        <f t="shared" si="71"/>
        <v>16</v>
      </c>
    </row>
    <row r="838" spans="1:10" hidden="1" x14ac:dyDescent="0.25">
      <c r="A838">
        <v>0.41</v>
      </c>
      <c r="B838" t="s">
        <v>700</v>
      </c>
      <c r="C838">
        <v>46077</v>
      </c>
      <c r="D838" s="1">
        <v>41471</v>
      </c>
      <c r="E838" s="4">
        <v>376200</v>
      </c>
      <c r="F838" s="8">
        <f t="shared" si="67"/>
        <v>5</v>
      </c>
      <c r="G838" s="8" t="str">
        <f t="shared" si="68"/>
        <v>4370</v>
      </c>
      <c r="H838" s="10" t="str">
        <f t="shared" si="69"/>
        <v>BRITTANY DR</v>
      </c>
      <c r="I838" s="8">
        <f t="shared" si="70"/>
        <v>60</v>
      </c>
      <c r="J838" s="10">
        <f t="shared" si="71"/>
        <v>16</v>
      </c>
    </row>
    <row r="839" spans="1:10" hidden="1" x14ac:dyDescent="0.25">
      <c r="A839">
        <v>2.2200000000000002</v>
      </c>
      <c r="B839" t="s">
        <v>701</v>
      </c>
      <c r="C839">
        <v>46077</v>
      </c>
      <c r="D839" s="1">
        <v>41534</v>
      </c>
      <c r="E839" s="4">
        <v>435000</v>
      </c>
      <c r="F839" s="8">
        <f t="shared" si="67"/>
        <v>6</v>
      </c>
      <c r="G839" s="8" t="str">
        <f t="shared" si="68"/>
        <v>11390</v>
      </c>
      <c r="H839" s="10" t="str">
        <f t="shared" si="69"/>
        <v>VALLEY MEADOW DR</v>
      </c>
      <c r="I839" s="8">
        <f t="shared" si="70"/>
        <v>60</v>
      </c>
      <c r="J839" s="10">
        <f t="shared" si="71"/>
        <v>22</v>
      </c>
    </row>
    <row r="840" spans="1:10" hidden="1" x14ac:dyDescent="0.25">
      <c r="A840">
        <v>0.96399999999999997</v>
      </c>
      <c r="B840" t="s">
        <v>702</v>
      </c>
      <c r="C840">
        <v>46077</v>
      </c>
      <c r="D840" s="1">
        <v>41536</v>
      </c>
      <c r="E840" s="4">
        <v>230000</v>
      </c>
      <c r="F840" s="8">
        <f t="shared" si="67"/>
        <v>6</v>
      </c>
      <c r="G840" s="8" t="str">
        <f t="shared" si="68"/>
        <v>10918</v>
      </c>
      <c r="H840" s="10" t="str">
        <f t="shared" si="69"/>
        <v>MARQUETTE RD</v>
      </c>
      <c r="I840" s="8">
        <f t="shared" si="70"/>
        <v>60</v>
      </c>
      <c r="J840" s="10">
        <f t="shared" si="71"/>
        <v>18</v>
      </c>
    </row>
    <row r="841" spans="1:10" hidden="1" x14ac:dyDescent="0.25">
      <c r="A841">
        <v>0.44</v>
      </c>
      <c r="B841" t="s">
        <v>703</v>
      </c>
      <c r="C841">
        <v>46077</v>
      </c>
      <c r="D841" s="1">
        <v>41530</v>
      </c>
      <c r="E841" s="4">
        <v>482000</v>
      </c>
      <c r="F841" s="8">
        <f t="shared" si="67"/>
        <v>5</v>
      </c>
      <c r="G841" s="8" t="str">
        <f t="shared" si="68"/>
        <v>8760</v>
      </c>
      <c r="H841" s="10" t="str">
        <f t="shared" si="69"/>
        <v>WOOD DUCK COURT</v>
      </c>
      <c r="I841" s="8">
        <f t="shared" si="70"/>
        <v>60</v>
      </c>
      <c r="J841" s="10">
        <f t="shared" si="71"/>
        <v>20</v>
      </c>
    </row>
    <row r="842" spans="1:10" hidden="1" x14ac:dyDescent="0.25">
      <c r="A842">
        <v>0.35</v>
      </c>
      <c r="B842" t="s">
        <v>704</v>
      </c>
      <c r="C842">
        <v>46077</v>
      </c>
      <c r="D842" s="1">
        <v>41530</v>
      </c>
      <c r="E842" s="4">
        <v>336285</v>
      </c>
      <c r="F842" s="8">
        <f t="shared" si="67"/>
        <v>5</v>
      </c>
      <c r="G842" s="8" t="str">
        <f t="shared" si="68"/>
        <v>6455</v>
      </c>
      <c r="H842" s="10" t="str">
        <f t="shared" si="69"/>
        <v>BLACKSTONE DRIVE</v>
      </c>
      <c r="I842" s="8">
        <f t="shared" si="70"/>
        <v>60</v>
      </c>
      <c r="J842" s="10">
        <f t="shared" si="71"/>
        <v>21</v>
      </c>
    </row>
    <row r="843" spans="1:10" hidden="1" x14ac:dyDescent="0.25">
      <c r="A843">
        <v>0.28000000000000003</v>
      </c>
      <c r="B843" t="s">
        <v>705</v>
      </c>
      <c r="C843">
        <v>46077</v>
      </c>
      <c r="D843" s="1">
        <v>41528</v>
      </c>
      <c r="E843" s="4">
        <v>450000</v>
      </c>
      <c r="F843" s="8">
        <f t="shared" si="67"/>
        <v>5</v>
      </c>
      <c r="G843" s="8" t="str">
        <f t="shared" si="68"/>
        <v>6460</v>
      </c>
      <c r="H843" s="10" t="str">
        <f t="shared" si="69"/>
        <v>BLACKSTONE DR</v>
      </c>
      <c r="I843" s="8">
        <f t="shared" si="70"/>
        <v>60</v>
      </c>
      <c r="J843" s="10">
        <f t="shared" si="71"/>
        <v>18</v>
      </c>
    </row>
    <row r="844" spans="1:10" hidden="1" x14ac:dyDescent="0.25">
      <c r="A844">
        <v>0.34399999999999997</v>
      </c>
      <c r="B844" t="s">
        <v>706</v>
      </c>
      <c r="C844">
        <v>46077</v>
      </c>
      <c r="D844" s="1">
        <v>41423</v>
      </c>
      <c r="E844" s="4">
        <v>150000</v>
      </c>
      <c r="F844" s="8">
        <f t="shared" si="67"/>
        <v>4</v>
      </c>
      <c r="G844" s="8" t="str">
        <f t="shared" si="68"/>
        <v>660</v>
      </c>
      <c r="H844" s="10" t="str">
        <f t="shared" si="69"/>
        <v>RUSSELL LAKE W DR</v>
      </c>
      <c r="I844" s="8">
        <f t="shared" si="70"/>
        <v>60</v>
      </c>
      <c r="J844" s="10">
        <f t="shared" si="71"/>
        <v>21</v>
      </c>
    </row>
    <row r="845" spans="1:10" hidden="1" x14ac:dyDescent="0.25">
      <c r="A845">
        <v>1.5</v>
      </c>
      <c r="B845" t="s">
        <v>707</v>
      </c>
      <c r="C845">
        <v>46077</v>
      </c>
      <c r="D845" s="1">
        <v>41522</v>
      </c>
      <c r="E845" s="4">
        <v>197910.06</v>
      </c>
      <c r="F845" s="8">
        <f t="shared" si="67"/>
        <v>6</v>
      </c>
      <c r="G845" s="8" t="str">
        <f t="shared" si="68"/>
        <v>10605</v>
      </c>
      <c r="H845" s="10" t="str">
        <f t="shared" si="69"/>
        <v>E SR 32</v>
      </c>
      <c r="I845" s="8">
        <f t="shared" si="70"/>
        <v>60</v>
      </c>
      <c r="J845" s="10">
        <f t="shared" si="71"/>
        <v>13</v>
      </c>
    </row>
    <row r="846" spans="1:10" hidden="1" x14ac:dyDescent="0.25">
      <c r="A846">
        <v>0.26</v>
      </c>
      <c r="B846" t="s">
        <v>708</v>
      </c>
      <c r="C846">
        <v>46077</v>
      </c>
      <c r="D846" s="1">
        <v>41513</v>
      </c>
      <c r="E846" s="4">
        <v>61586</v>
      </c>
      <c r="F846" s="8">
        <f t="shared" si="67"/>
        <v>5</v>
      </c>
      <c r="G846" s="8" t="str">
        <f t="shared" si="68"/>
        <v>7831</v>
      </c>
      <c r="H846" s="10" t="str">
        <f t="shared" si="69"/>
        <v>RINGTAIL CIRCLE</v>
      </c>
      <c r="I846" s="8">
        <f t="shared" si="70"/>
        <v>60</v>
      </c>
      <c r="J846" s="10">
        <f t="shared" si="71"/>
        <v>20</v>
      </c>
    </row>
    <row r="847" spans="1:10" x14ac:dyDescent="0.25">
      <c r="A847">
        <v>0.15</v>
      </c>
      <c r="B847" t="s">
        <v>1087</v>
      </c>
      <c r="C847">
        <v>46077</v>
      </c>
      <c r="D847" s="1">
        <v>41521</v>
      </c>
      <c r="E847" s="4">
        <v>240000</v>
      </c>
      <c r="F847" s="8">
        <f t="shared" si="67"/>
        <v>5</v>
      </c>
      <c r="G847" s="8" t="str">
        <f t="shared" si="68"/>
        <v>6672</v>
      </c>
      <c r="H847" s="10" t="str">
        <f t="shared" si="69"/>
        <v>CHEW Way</v>
      </c>
      <c r="I847" s="8">
        <f t="shared" si="70"/>
        <v>57</v>
      </c>
      <c r="J847" s="10">
        <f t="shared" si="71"/>
        <v>13</v>
      </c>
    </row>
    <row r="848" spans="1:10" hidden="1" x14ac:dyDescent="0.25">
      <c r="A848">
        <v>9.6000000000000002E-2</v>
      </c>
      <c r="B848" t="s">
        <v>709</v>
      </c>
      <c r="C848">
        <v>46077</v>
      </c>
      <c r="D848" s="1">
        <v>41537</v>
      </c>
      <c r="E848" s="4">
        <v>186000</v>
      </c>
      <c r="F848" s="8">
        <f t="shared" si="67"/>
        <v>5</v>
      </c>
      <c r="G848" s="8" t="str">
        <f t="shared" si="68"/>
        <v>1431</v>
      </c>
      <c r="H848" s="10" t="str">
        <f t="shared" si="69"/>
        <v>DOMINION DR</v>
      </c>
      <c r="I848" s="8">
        <f t="shared" si="70"/>
        <v>60</v>
      </c>
      <c r="J848" s="10">
        <f t="shared" si="71"/>
        <v>16</v>
      </c>
    </row>
    <row r="849" spans="1:10" hidden="1" x14ac:dyDescent="0.25">
      <c r="A849">
        <v>0.24</v>
      </c>
      <c r="B849" t="s">
        <v>710</v>
      </c>
      <c r="C849">
        <v>46077</v>
      </c>
      <c r="D849" s="1">
        <v>41528</v>
      </c>
      <c r="E849" s="4">
        <v>94500</v>
      </c>
      <c r="F849" s="8">
        <f t="shared" si="67"/>
        <v>6</v>
      </c>
      <c r="G849" s="8" t="str">
        <f t="shared" si="68"/>
        <v>11627</v>
      </c>
      <c r="H849" s="10" t="str">
        <f t="shared" si="69"/>
        <v>WEEPING WILLOW CT</v>
      </c>
      <c r="I849" s="8">
        <f t="shared" si="70"/>
        <v>60</v>
      </c>
      <c r="J849" s="10">
        <f t="shared" si="71"/>
        <v>23</v>
      </c>
    </row>
    <row r="850" spans="1:10" hidden="1" x14ac:dyDescent="0.25">
      <c r="A850">
        <v>0.34</v>
      </c>
      <c r="B850" t="s">
        <v>711</v>
      </c>
      <c r="C850">
        <v>46077</v>
      </c>
      <c r="D850" s="1">
        <v>41283</v>
      </c>
      <c r="E850" s="4">
        <v>10</v>
      </c>
      <c r="F850" s="8">
        <f t="shared" si="67"/>
        <v>5</v>
      </c>
      <c r="G850" s="8" t="str">
        <f t="shared" si="68"/>
        <v>3766</v>
      </c>
      <c r="H850" s="10" t="str">
        <f t="shared" si="69"/>
        <v>HEARTHSTONE DR</v>
      </c>
      <c r="I850" s="8">
        <f t="shared" si="70"/>
        <v>60</v>
      </c>
      <c r="J850" s="10">
        <f t="shared" si="71"/>
        <v>19</v>
      </c>
    </row>
    <row r="851" spans="1:10" hidden="1" x14ac:dyDescent="0.25">
      <c r="A851">
        <v>0.18</v>
      </c>
      <c r="B851" t="s">
        <v>712</v>
      </c>
      <c r="C851">
        <v>46077</v>
      </c>
      <c r="D851" s="1">
        <v>41452</v>
      </c>
      <c r="E851" s="4">
        <v>239731</v>
      </c>
      <c r="F851" s="8">
        <f t="shared" si="67"/>
        <v>5</v>
      </c>
      <c r="G851" s="8" t="str">
        <f t="shared" si="68"/>
        <v>6269</v>
      </c>
      <c r="H851" s="10" t="str">
        <f t="shared" si="69"/>
        <v>SILVER LEAF DRIVE</v>
      </c>
      <c r="I851" s="8">
        <f t="shared" si="70"/>
        <v>60</v>
      </c>
      <c r="J851" s="10">
        <f t="shared" si="71"/>
        <v>22</v>
      </c>
    </row>
    <row r="852" spans="1:10" hidden="1" x14ac:dyDescent="0.25">
      <c r="A852">
        <v>0.19</v>
      </c>
      <c r="B852" t="s">
        <v>713</v>
      </c>
      <c r="C852">
        <v>46077</v>
      </c>
      <c r="D852" s="1">
        <v>41452</v>
      </c>
      <c r="E852" s="4">
        <v>215000</v>
      </c>
      <c r="F852" s="8">
        <f t="shared" si="67"/>
        <v>5</v>
      </c>
      <c r="G852" s="8" t="str">
        <f t="shared" si="68"/>
        <v>7800</v>
      </c>
      <c r="H852" s="10" t="str">
        <f t="shared" si="69"/>
        <v>PARKDALE DR</v>
      </c>
      <c r="I852" s="8">
        <f t="shared" si="70"/>
        <v>60</v>
      </c>
      <c r="J852" s="10">
        <f t="shared" si="71"/>
        <v>16</v>
      </c>
    </row>
    <row r="853" spans="1:10" hidden="1" x14ac:dyDescent="0.25">
      <c r="A853">
        <v>0.18</v>
      </c>
      <c r="B853" t="s">
        <v>714</v>
      </c>
      <c r="C853">
        <v>46077</v>
      </c>
      <c r="D853" s="1">
        <v>41474</v>
      </c>
      <c r="E853" s="4">
        <v>289644</v>
      </c>
      <c r="F853" s="8">
        <f t="shared" si="67"/>
        <v>5</v>
      </c>
      <c r="G853" s="8" t="str">
        <f t="shared" si="68"/>
        <v>6139</v>
      </c>
      <c r="H853" s="10" t="str">
        <f t="shared" si="69"/>
        <v>SILVER MAPLE WAY</v>
      </c>
      <c r="I853" s="8">
        <f t="shared" si="70"/>
        <v>60</v>
      </c>
      <c r="J853" s="10">
        <f t="shared" si="71"/>
        <v>21</v>
      </c>
    </row>
    <row r="854" spans="1:10" hidden="1" x14ac:dyDescent="0.25">
      <c r="A854">
        <v>0.22700000000000001</v>
      </c>
      <c r="B854" t="s">
        <v>715</v>
      </c>
      <c r="C854">
        <v>46077</v>
      </c>
      <c r="D854" s="1">
        <v>41537</v>
      </c>
      <c r="E854" s="4">
        <v>85000</v>
      </c>
      <c r="F854" s="8">
        <f t="shared" si="67"/>
        <v>5</v>
      </c>
      <c r="G854" s="8" t="str">
        <f t="shared" si="68"/>
        <v>7628</v>
      </c>
      <c r="H854" s="10" t="str">
        <f t="shared" si="69"/>
        <v>Windsor Dr</v>
      </c>
      <c r="I854" s="8">
        <f t="shared" si="70"/>
        <v>60</v>
      </c>
      <c r="J854" s="10">
        <f t="shared" si="71"/>
        <v>15</v>
      </c>
    </row>
    <row r="855" spans="1:10" hidden="1" x14ac:dyDescent="0.25">
      <c r="A855">
        <v>0.57599999999999996</v>
      </c>
      <c r="B855" t="s">
        <v>716</v>
      </c>
      <c r="C855">
        <v>46077</v>
      </c>
      <c r="D855" s="1">
        <v>41521</v>
      </c>
      <c r="E855" s="4">
        <v>168900</v>
      </c>
      <c r="F855" s="8">
        <f t="shared" si="67"/>
        <v>4</v>
      </c>
      <c r="G855" s="8" t="str">
        <f t="shared" si="68"/>
        <v>911</v>
      </c>
      <c r="H855" s="10" t="str">
        <f t="shared" si="69"/>
        <v>CARDINAL DR</v>
      </c>
      <c r="I855" s="8">
        <f t="shared" si="70"/>
        <v>60</v>
      </c>
      <c r="J855" s="10">
        <f t="shared" si="71"/>
        <v>15</v>
      </c>
    </row>
    <row r="856" spans="1:10" hidden="1" x14ac:dyDescent="0.25">
      <c r="A856">
        <v>0.36</v>
      </c>
      <c r="B856" t="s">
        <v>411</v>
      </c>
      <c r="C856">
        <v>46077</v>
      </c>
      <c r="D856" s="1">
        <v>41537</v>
      </c>
      <c r="E856" s="4">
        <v>361455</v>
      </c>
      <c r="F856" s="8">
        <f t="shared" si="67"/>
        <v>5</v>
      </c>
      <c r="G856" s="8" t="str">
        <f t="shared" si="68"/>
        <v>3225</v>
      </c>
      <c r="H856" s="10" t="str">
        <f t="shared" si="69"/>
        <v>AUTUMN ASH DRIVE</v>
      </c>
      <c r="I856" s="8">
        <f t="shared" si="70"/>
        <v>60</v>
      </c>
      <c r="J856" s="10">
        <f t="shared" si="71"/>
        <v>21</v>
      </c>
    </row>
    <row r="857" spans="1:10" hidden="1" x14ac:dyDescent="0.25">
      <c r="A857">
        <v>0.24099999999999999</v>
      </c>
      <c r="B857" t="s">
        <v>717</v>
      </c>
      <c r="C857">
        <v>46077</v>
      </c>
      <c r="D857" s="1">
        <v>41537</v>
      </c>
      <c r="E857" s="4">
        <v>400000</v>
      </c>
      <c r="F857" s="8">
        <f t="shared" si="67"/>
        <v>4</v>
      </c>
      <c r="G857" s="8" t="str">
        <f t="shared" si="68"/>
        <v>185</v>
      </c>
      <c r="H857" s="10" t="str">
        <f t="shared" si="69"/>
        <v>W WALNUT ST</v>
      </c>
      <c r="I857" s="8">
        <f t="shared" si="70"/>
        <v>60</v>
      </c>
      <c r="J857" s="10">
        <f t="shared" si="71"/>
        <v>15</v>
      </c>
    </row>
    <row r="858" spans="1:10" hidden="1" x14ac:dyDescent="0.25">
      <c r="A858">
        <v>0.16</v>
      </c>
      <c r="B858" t="s">
        <v>719</v>
      </c>
      <c r="C858">
        <v>46077</v>
      </c>
      <c r="D858" s="1">
        <v>41505</v>
      </c>
      <c r="E858" s="4">
        <v>61586</v>
      </c>
      <c r="F858" s="8">
        <f t="shared" si="67"/>
        <v>5</v>
      </c>
      <c r="G858" s="8" t="str">
        <f t="shared" si="68"/>
        <v>7771</v>
      </c>
      <c r="H858" s="10" t="str">
        <f t="shared" si="69"/>
        <v>Blue Jay Way</v>
      </c>
      <c r="I858" s="8">
        <f t="shared" si="70"/>
        <v>60</v>
      </c>
      <c r="J858" s="10">
        <f t="shared" si="71"/>
        <v>17</v>
      </c>
    </row>
    <row r="859" spans="1:10" hidden="1" x14ac:dyDescent="0.25">
      <c r="A859">
        <v>0.16</v>
      </c>
      <c r="B859" t="s">
        <v>720</v>
      </c>
      <c r="C859">
        <v>46077</v>
      </c>
      <c r="D859" s="1">
        <v>41465</v>
      </c>
      <c r="E859" s="4">
        <v>263640</v>
      </c>
      <c r="F859" s="8">
        <f t="shared" si="67"/>
        <v>5</v>
      </c>
      <c r="G859" s="8" t="str">
        <f t="shared" si="68"/>
        <v>6163</v>
      </c>
      <c r="H859" s="10" t="str">
        <f t="shared" si="69"/>
        <v>SUGAR MAPLE DRIVE</v>
      </c>
      <c r="I859" s="8">
        <f t="shared" si="70"/>
        <v>60</v>
      </c>
      <c r="J859" s="10">
        <f t="shared" si="71"/>
        <v>22</v>
      </c>
    </row>
    <row r="860" spans="1:10" hidden="1" x14ac:dyDescent="0.25">
      <c r="A860">
        <v>50</v>
      </c>
      <c r="B860" t="s">
        <v>721</v>
      </c>
      <c r="C860">
        <v>46077</v>
      </c>
      <c r="D860" s="1">
        <v>41533</v>
      </c>
      <c r="E860" s="4">
        <v>1200000</v>
      </c>
      <c r="F860" s="8">
        <f t="shared" si="67"/>
        <v>5</v>
      </c>
      <c r="G860" s="8" t="str">
        <f t="shared" si="68"/>
        <v>3651</v>
      </c>
      <c r="H860" s="10" t="str">
        <f t="shared" si="69"/>
        <v>S 800 E</v>
      </c>
      <c r="I860" s="8">
        <f t="shared" si="70"/>
        <v>60</v>
      </c>
      <c r="J860" s="10">
        <f t="shared" si="71"/>
        <v>12</v>
      </c>
    </row>
    <row r="861" spans="1:10" hidden="1" x14ac:dyDescent="0.25">
      <c r="A861">
        <v>0.39400000000000002</v>
      </c>
      <c r="B861" t="s">
        <v>722</v>
      </c>
      <c r="C861">
        <v>46077</v>
      </c>
      <c r="D861" s="1">
        <v>41474</v>
      </c>
      <c r="E861" s="4">
        <v>440000</v>
      </c>
      <c r="F861" s="8">
        <f t="shared" si="67"/>
        <v>5</v>
      </c>
      <c r="G861" s="8" t="str">
        <f t="shared" si="68"/>
        <v>4994</v>
      </c>
      <c r="H861" s="10" t="str">
        <f t="shared" si="69"/>
        <v>S COBBLESTONE DR</v>
      </c>
      <c r="I861" s="8">
        <f t="shared" si="70"/>
        <v>60</v>
      </c>
      <c r="J861" s="10">
        <f t="shared" si="71"/>
        <v>21</v>
      </c>
    </row>
    <row r="862" spans="1:10" hidden="1" x14ac:dyDescent="0.25">
      <c r="A862">
        <v>0.39400000000000002</v>
      </c>
      <c r="B862" t="s">
        <v>722</v>
      </c>
      <c r="C862">
        <v>46077</v>
      </c>
      <c r="D862" s="1">
        <v>41513</v>
      </c>
      <c r="E862" s="4">
        <v>440000</v>
      </c>
      <c r="F862" s="8">
        <f t="shared" si="67"/>
        <v>5</v>
      </c>
      <c r="G862" s="8" t="str">
        <f t="shared" si="68"/>
        <v>4994</v>
      </c>
      <c r="H862" s="10" t="str">
        <f t="shared" si="69"/>
        <v>S COBBLESTONE DR</v>
      </c>
      <c r="I862" s="8">
        <f t="shared" si="70"/>
        <v>60</v>
      </c>
      <c r="J862" s="10">
        <f t="shared" si="71"/>
        <v>21</v>
      </c>
    </row>
    <row r="863" spans="1:10" hidden="1" x14ac:dyDescent="0.25">
      <c r="A863">
        <v>0.18</v>
      </c>
      <c r="B863" t="s">
        <v>723</v>
      </c>
      <c r="C863">
        <v>46077</v>
      </c>
      <c r="D863" s="1">
        <v>41498</v>
      </c>
      <c r="E863" s="4">
        <v>452900</v>
      </c>
      <c r="F863" s="8">
        <f t="shared" si="67"/>
        <v>5</v>
      </c>
      <c r="G863" s="8" t="str">
        <f t="shared" si="68"/>
        <v>6706</v>
      </c>
      <c r="H863" s="10" t="str">
        <f t="shared" si="69"/>
        <v>CHAPEL CROSSING</v>
      </c>
      <c r="I863" s="8">
        <f t="shared" si="70"/>
        <v>60</v>
      </c>
      <c r="J863" s="10">
        <f t="shared" si="71"/>
        <v>20</v>
      </c>
    </row>
    <row r="864" spans="1:10" x14ac:dyDescent="0.25">
      <c r="A864">
        <v>0.15</v>
      </c>
      <c r="B864" t="s">
        <v>1125</v>
      </c>
      <c r="C864">
        <v>46077</v>
      </c>
      <c r="D864" s="1">
        <v>41536</v>
      </c>
      <c r="E864" s="4">
        <v>360000</v>
      </c>
      <c r="F864" s="8">
        <f t="shared" si="67"/>
        <v>5</v>
      </c>
      <c r="G864" s="8" t="str">
        <f t="shared" si="68"/>
        <v>6502</v>
      </c>
      <c r="H864" s="10" t="str">
        <f t="shared" si="69"/>
        <v>TREATY WAY</v>
      </c>
      <c r="I864" s="8">
        <f t="shared" si="70"/>
        <v>57</v>
      </c>
      <c r="J864" s="10">
        <f t="shared" si="71"/>
        <v>15</v>
      </c>
    </row>
    <row r="865" spans="1:10" hidden="1" x14ac:dyDescent="0.25">
      <c r="A865">
        <v>0.75900000000000001</v>
      </c>
      <c r="B865" t="s">
        <v>724</v>
      </c>
      <c r="C865">
        <v>46077</v>
      </c>
      <c r="D865" s="1">
        <v>41537</v>
      </c>
      <c r="E865" s="4">
        <v>725000</v>
      </c>
      <c r="F865" s="8">
        <f t="shared" si="67"/>
        <v>4</v>
      </c>
      <c r="G865" s="8" t="str">
        <f t="shared" si="68"/>
        <v>740</v>
      </c>
      <c r="H865" s="10" t="str">
        <f t="shared" si="69"/>
        <v>STARKEY RD</v>
      </c>
      <c r="I865" s="8">
        <f t="shared" si="70"/>
        <v>60</v>
      </c>
      <c r="J865" s="10">
        <f t="shared" si="71"/>
        <v>14</v>
      </c>
    </row>
    <row r="866" spans="1:10" hidden="1" x14ac:dyDescent="0.25">
      <c r="A866">
        <v>0.18</v>
      </c>
      <c r="B866" t="s">
        <v>723</v>
      </c>
      <c r="C866">
        <v>46077</v>
      </c>
      <c r="D866" s="1">
        <v>41498</v>
      </c>
      <c r="E866" s="4">
        <v>452900</v>
      </c>
      <c r="F866" s="8">
        <f t="shared" si="67"/>
        <v>5</v>
      </c>
      <c r="G866" s="8" t="str">
        <f t="shared" si="68"/>
        <v>6706</v>
      </c>
      <c r="H866" s="10" t="str">
        <f t="shared" si="69"/>
        <v>CHAPEL CROSSING</v>
      </c>
      <c r="I866" s="8">
        <f t="shared" si="70"/>
        <v>60</v>
      </c>
      <c r="J866" s="10">
        <f t="shared" si="71"/>
        <v>20</v>
      </c>
    </row>
    <row r="867" spans="1:10" hidden="1" x14ac:dyDescent="0.25">
      <c r="A867">
        <v>1.73</v>
      </c>
      <c r="B867" t="s">
        <v>646</v>
      </c>
      <c r="C867">
        <v>46077</v>
      </c>
      <c r="D867" s="1">
        <v>41537</v>
      </c>
      <c r="E867" s="4">
        <v>307550</v>
      </c>
      <c r="F867" s="8">
        <f t="shared" si="67"/>
        <v>4</v>
      </c>
      <c r="G867" s="8" t="str">
        <f t="shared" si="68"/>
        <v>707</v>
      </c>
      <c r="H867" s="10" t="str">
        <f t="shared" si="69"/>
        <v>ELM LN</v>
      </c>
      <c r="I867" s="8">
        <f t="shared" si="70"/>
        <v>60</v>
      </c>
      <c r="J867" s="10">
        <f t="shared" si="71"/>
        <v>10</v>
      </c>
    </row>
    <row r="868" spans="1:10" hidden="1" x14ac:dyDescent="0.25">
      <c r="A868">
        <v>0.47499999999999998</v>
      </c>
      <c r="B868" t="s">
        <v>725</v>
      </c>
      <c r="C868">
        <v>46077</v>
      </c>
      <c r="D868" s="1">
        <v>41541</v>
      </c>
      <c r="E868" s="4">
        <v>475000</v>
      </c>
      <c r="F868" s="8">
        <f t="shared" si="67"/>
        <v>5</v>
      </c>
      <c r="G868" s="8" t="str">
        <f t="shared" si="68"/>
        <v>9174</v>
      </c>
      <c r="H868" s="10" t="str">
        <f t="shared" si="69"/>
        <v>WHISPER BAY CIR</v>
      </c>
      <c r="I868" s="8">
        <f t="shared" si="70"/>
        <v>60</v>
      </c>
      <c r="J868" s="10">
        <f t="shared" si="71"/>
        <v>20</v>
      </c>
    </row>
    <row r="869" spans="1:10" hidden="1" x14ac:dyDescent="0.25">
      <c r="A869">
        <v>0.16</v>
      </c>
      <c r="B869" t="s">
        <v>726</v>
      </c>
      <c r="C869">
        <v>46077</v>
      </c>
      <c r="D869" s="1">
        <v>41533</v>
      </c>
      <c r="E869" s="4">
        <v>285000</v>
      </c>
      <c r="F869" s="8">
        <f t="shared" si="67"/>
        <v>5</v>
      </c>
      <c r="G869" s="8" t="str">
        <f t="shared" si="68"/>
        <v>7824</v>
      </c>
      <c r="H869" s="10" t="str">
        <f t="shared" si="69"/>
        <v>HEDGEHOP DR</v>
      </c>
      <c r="I869" s="8">
        <f t="shared" si="70"/>
        <v>60</v>
      </c>
      <c r="J869" s="10">
        <f t="shared" si="71"/>
        <v>16</v>
      </c>
    </row>
    <row r="870" spans="1:10" hidden="1" x14ac:dyDescent="0.25">
      <c r="A870">
        <v>6.08</v>
      </c>
      <c r="B870" t="s">
        <v>727</v>
      </c>
      <c r="C870">
        <v>46077</v>
      </c>
      <c r="D870" s="1">
        <v>41515</v>
      </c>
      <c r="E870" s="4">
        <v>235000</v>
      </c>
      <c r="F870" s="8">
        <f t="shared" si="67"/>
        <v>5</v>
      </c>
      <c r="G870" s="8" t="str">
        <f t="shared" si="68"/>
        <v>9575</v>
      </c>
      <c r="H870" s="10" t="str">
        <f t="shared" si="69"/>
        <v>E 100 N</v>
      </c>
      <c r="I870" s="8">
        <f t="shared" si="70"/>
        <v>60</v>
      </c>
      <c r="J870" s="10">
        <f t="shared" si="71"/>
        <v>12</v>
      </c>
    </row>
    <row r="871" spans="1:10" x14ac:dyDescent="0.25">
      <c r="A871">
        <v>0.25</v>
      </c>
      <c r="B871" t="s">
        <v>728</v>
      </c>
      <c r="C871">
        <v>46077</v>
      </c>
      <c r="D871" s="1">
        <v>41501</v>
      </c>
      <c r="E871" s="4">
        <v>373000</v>
      </c>
      <c r="F871" s="8">
        <f t="shared" si="67"/>
        <v>5</v>
      </c>
      <c r="G871" s="8" t="str">
        <f t="shared" si="68"/>
        <v>6755</v>
      </c>
      <c r="H871" s="10" t="str">
        <f t="shared" si="69"/>
        <v>DORCHESTER DR</v>
      </c>
      <c r="I871" s="8">
        <f t="shared" si="70"/>
        <v>60</v>
      </c>
      <c r="J871" s="10">
        <f t="shared" si="71"/>
        <v>18</v>
      </c>
    </row>
    <row r="872" spans="1:10" hidden="1" x14ac:dyDescent="0.25">
      <c r="A872">
        <v>0.42</v>
      </c>
      <c r="B872" t="s">
        <v>224</v>
      </c>
      <c r="C872">
        <v>46077</v>
      </c>
      <c r="D872" s="1">
        <v>41544</v>
      </c>
      <c r="E872" s="4">
        <v>347430</v>
      </c>
      <c r="F872" s="8">
        <f t="shared" si="67"/>
        <v>5</v>
      </c>
      <c r="G872" s="8" t="str">
        <f t="shared" si="68"/>
        <v>3262</v>
      </c>
      <c r="H872" s="10" t="str">
        <f t="shared" si="69"/>
        <v>AUTUMN ASH COURT</v>
      </c>
      <c r="I872" s="8">
        <f t="shared" si="70"/>
        <v>60</v>
      </c>
      <c r="J872" s="10">
        <f t="shared" si="71"/>
        <v>21</v>
      </c>
    </row>
    <row r="873" spans="1:10" hidden="1" x14ac:dyDescent="0.25">
      <c r="A873">
        <v>0.21</v>
      </c>
      <c r="B873" t="s">
        <v>343</v>
      </c>
      <c r="C873">
        <v>46077</v>
      </c>
      <c r="D873" s="1">
        <v>41535</v>
      </c>
      <c r="E873" s="4">
        <v>283810</v>
      </c>
      <c r="F873" s="8">
        <f t="shared" si="67"/>
        <v>5</v>
      </c>
      <c r="G873" s="8" t="str">
        <f t="shared" si="68"/>
        <v>7826</v>
      </c>
      <c r="H873" s="10" t="str">
        <f t="shared" si="69"/>
        <v>GRAY EAGLE DRIVE</v>
      </c>
      <c r="I873" s="8">
        <f t="shared" si="70"/>
        <v>60</v>
      </c>
      <c r="J873" s="10">
        <f t="shared" si="71"/>
        <v>21</v>
      </c>
    </row>
    <row r="874" spans="1:10" hidden="1" x14ac:dyDescent="0.25">
      <c r="A874">
        <v>0.54500000000000004</v>
      </c>
      <c r="B874" t="s">
        <v>729</v>
      </c>
      <c r="C874">
        <v>46077</v>
      </c>
      <c r="D874" s="1">
        <v>41424</v>
      </c>
      <c r="E874" s="4">
        <v>125400</v>
      </c>
      <c r="F874" s="8">
        <f t="shared" si="67"/>
        <v>5</v>
      </c>
      <c r="G874" s="8" t="str">
        <f t="shared" si="68"/>
        <v>9805</v>
      </c>
      <c r="H874" s="10" t="str">
        <f t="shared" si="69"/>
        <v>EQUESTRIAN WAY</v>
      </c>
      <c r="I874" s="8">
        <f t="shared" si="70"/>
        <v>60</v>
      </c>
      <c r="J874" s="10">
        <f t="shared" si="71"/>
        <v>19</v>
      </c>
    </row>
    <row r="875" spans="1:10" hidden="1" x14ac:dyDescent="0.25">
      <c r="A875">
        <v>0.34</v>
      </c>
      <c r="B875" t="s">
        <v>730</v>
      </c>
      <c r="C875">
        <v>46077</v>
      </c>
      <c r="D875" s="1">
        <v>41512</v>
      </c>
      <c r="E875" s="4">
        <v>317300</v>
      </c>
      <c r="F875" s="8">
        <f t="shared" si="67"/>
        <v>5</v>
      </c>
      <c r="G875" s="8" t="str">
        <f t="shared" si="68"/>
        <v>6406</v>
      </c>
      <c r="H875" s="10" t="str">
        <f t="shared" si="69"/>
        <v>CONCORD DR</v>
      </c>
      <c r="I875" s="8">
        <f t="shared" si="70"/>
        <v>60</v>
      </c>
      <c r="J875" s="10">
        <f t="shared" si="71"/>
        <v>15</v>
      </c>
    </row>
    <row r="876" spans="1:10" hidden="1" x14ac:dyDescent="0.25">
      <c r="A876">
        <v>0.22</v>
      </c>
      <c r="B876" t="s">
        <v>731</v>
      </c>
      <c r="C876">
        <v>46077</v>
      </c>
      <c r="D876" s="1">
        <v>41543</v>
      </c>
      <c r="E876" s="4">
        <v>471500</v>
      </c>
      <c r="F876" s="8">
        <f t="shared" si="67"/>
        <v>5</v>
      </c>
      <c r="G876" s="8" t="str">
        <f t="shared" si="68"/>
        <v>2833</v>
      </c>
      <c r="H876" s="10" t="str">
        <f t="shared" si="69"/>
        <v>E HIGH GROVE CIRCLE</v>
      </c>
      <c r="I876" s="8">
        <f t="shared" si="70"/>
        <v>60</v>
      </c>
      <c r="J876" s="10">
        <f t="shared" si="71"/>
        <v>24</v>
      </c>
    </row>
    <row r="877" spans="1:10" hidden="1" x14ac:dyDescent="0.25">
      <c r="A877">
        <v>0.31</v>
      </c>
      <c r="B877" t="s">
        <v>732</v>
      </c>
      <c r="C877">
        <v>46077</v>
      </c>
      <c r="D877" s="1">
        <v>41543</v>
      </c>
      <c r="E877" s="4">
        <v>281896</v>
      </c>
      <c r="F877" s="8">
        <f t="shared" si="67"/>
        <v>5</v>
      </c>
      <c r="G877" s="8" t="str">
        <f t="shared" si="68"/>
        <v>3241</v>
      </c>
      <c r="H877" s="10" t="str">
        <f t="shared" si="69"/>
        <v>AUTUMN ASH DRIVE</v>
      </c>
      <c r="I877" s="8">
        <f t="shared" si="70"/>
        <v>60</v>
      </c>
      <c r="J877" s="10">
        <f t="shared" si="71"/>
        <v>21</v>
      </c>
    </row>
    <row r="878" spans="1:10" hidden="1" x14ac:dyDescent="0.25">
      <c r="A878">
        <v>0</v>
      </c>
      <c r="B878" t="s">
        <v>398</v>
      </c>
      <c r="C878">
        <v>46077</v>
      </c>
      <c r="D878" s="1">
        <v>41501</v>
      </c>
      <c r="E878" s="4">
        <v>263299</v>
      </c>
      <c r="F878" s="8">
        <f t="shared" si="67"/>
        <v>4</v>
      </c>
      <c r="G878" s="8" t="str">
        <f t="shared" si="68"/>
        <v>212</v>
      </c>
      <c r="H878" s="10" t="str">
        <f t="shared" si="69"/>
        <v>MANCHESTER DR</v>
      </c>
      <c r="I878" s="8">
        <f t="shared" si="70"/>
        <v>60</v>
      </c>
      <c r="J878" s="10">
        <f t="shared" si="71"/>
        <v>17</v>
      </c>
    </row>
    <row r="879" spans="1:10" hidden="1" x14ac:dyDescent="0.25">
      <c r="A879">
        <v>0.13800000000000001</v>
      </c>
      <c r="B879" t="s">
        <v>733</v>
      </c>
      <c r="C879">
        <v>46077</v>
      </c>
      <c r="D879" s="1">
        <v>41521</v>
      </c>
      <c r="E879" s="4">
        <v>100000</v>
      </c>
      <c r="F879" s="8">
        <f t="shared" si="67"/>
        <v>4</v>
      </c>
      <c r="G879" s="8" t="str">
        <f t="shared" si="68"/>
        <v>435</v>
      </c>
      <c r="H879" s="10" t="str">
        <f t="shared" si="69"/>
        <v>W ASH ST</v>
      </c>
      <c r="I879" s="8">
        <f t="shared" si="70"/>
        <v>60</v>
      </c>
      <c r="J879" s="10">
        <f t="shared" si="71"/>
        <v>12</v>
      </c>
    </row>
    <row r="880" spans="1:10" hidden="1" x14ac:dyDescent="0.25">
      <c r="A880">
        <v>0.41399999999999998</v>
      </c>
      <c r="B880" t="s">
        <v>734</v>
      </c>
      <c r="C880">
        <v>46077</v>
      </c>
      <c r="D880" s="1">
        <v>41542</v>
      </c>
      <c r="E880" s="4">
        <v>185500</v>
      </c>
      <c r="F880" s="8">
        <f t="shared" si="67"/>
        <v>4</v>
      </c>
      <c r="G880" s="8" t="str">
        <f t="shared" si="68"/>
        <v>505</v>
      </c>
      <c r="H880" s="10" t="str">
        <f t="shared" si="69"/>
        <v>PHEASANT RUN</v>
      </c>
      <c r="I880" s="8">
        <f t="shared" si="70"/>
        <v>60</v>
      </c>
      <c r="J880" s="10">
        <f t="shared" si="71"/>
        <v>16</v>
      </c>
    </row>
    <row r="881" spans="1:10" hidden="1" x14ac:dyDescent="0.25">
      <c r="A881">
        <v>2.39</v>
      </c>
      <c r="B881" t="s">
        <v>735</v>
      </c>
      <c r="C881">
        <v>46077</v>
      </c>
      <c r="D881" s="1">
        <v>41526</v>
      </c>
      <c r="E881" s="4">
        <v>59750</v>
      </c>
      <c r="F881" s="8">
        <f t="shared" si="67"/>
        <v>5</v>
      </c>
      <c r="G881" s="8" t="str">
        <f t="shared" si="68"/>
        <v>9410</v>
      </c>
      <c r="H881" s="10" t="str">
        <f t="shared" si="69"/>
        <v>E 200 S</v>
      </c>
      <c r="I881" s="8">
        <f t="shared" si="70"/>
        <v>60</v>
      </c>
      <c r="J881" s="10">
        <f t="shared" si="71"/>
        <v>12</v>
      </c>
    </row>
    <row r="882" spans="1:10" hidden="1" x14ac:dyDescent="0.25">
      <c r="A882">
        <v>0.41</v>
      </c>
      <c r="B882" t="s">
        <v>736</v>
      </c>
      <c r="C882">
        <v>46077</v>
      </c>
      <c r="D882" s="1">
        <v>41537</v>
      </c>
      <c r="E882" s="4">
        <v>375000</v>
      </c>
      <c r="F882" s="8">
        <f t="shared" si="67"/>
        <v>5</v>
      </c>
      <c r="G882" s="8" t="str">
        <f t="shared" si="68"/>
        <v>6840</v>
      </c>
      <c r="H882" s="10" t="str">
        <f t="shared" si="69"/>
        <v>WINDEMERE DR</v>
      </c>
      <c r="I882" s="8">
        <f t="shared" si="70"/>
        <v>60</v>
      </c>
      <c r="J882" s="10">
        <f t="shared" si="71"/>
        <v>17</v>
      </c>
    </row>
    <row r="883" spans="1:10" hidden="1" x14ac:dyDescent="0.25">
      <c r="A883">
        <v>0.59</v>
      </c>
      <c r="B883" t="s">
        <v>396</v>
      </c>
      <c r="C883">
        <v>46077</v>
      </c>
      <c r="D883" s="1">
        <v>41544</v>
      </c>
      <c r="E883" s="4">
        <v>153000</v>
      </c>
      <c r="F883" s="8">
        <f t="shared" si="67"/>
        <v>4</v>
      </c>
      <c r="G883" s="8" t="str">
        <f t="shared" si="68"/>
        <v>953</v>
      </c>
      <c r="H883" s="10" t="str">
        <f t="shared" si="69"/>
        <v>STARKEY RD</v>
      </c>
      <c r="I883" s="8">
        <f t="shared" si="70"/>
        <v>60</v>
      </c>
      <c r="J883" s="10">
        <f t="shared" si="71"/>
        <v>14</v>
      </c>
    </row>
    <row r="884" spans="1:10" hidden="1" x14ac:dyDescent="0.25">
      <c r="A884">
        <v>0.49</v>
      </c>
      <c r="B884" t="s">
        <v>451</v>
      </c>
      <c r="C884">
        <v>46077</v>
      </c>
      <c r="D884" s="1">
        <v>41544</v>
      </c>
      <c r="E884" s="4">
        <v>424900</v>
      </c>
      <c r="F884" s="8">
        <f t="shared" si="67"/>
        <v>5</v>
      </c>
      <c r="G884" s="8" t="str">
        <f t="shared" si="68"/>
        <v>1315</v>
      </c>
      <c r="H884" s="10" t="str">
        <f t="shared" si="69"/>
        <v>WOOD VALLEY CT</v>
      </c>
      <c r="I884" s="8">
        <f t="shared" si="70"/>
        <v>60</v>
      </c>
      <c r="J884" s="10">
        <f t="shared" si="71"/>
        <v>19</v>
      </c>
    </row>
    <row r="885" spans="1:10" hidden="1" x14ac:dyDescent="0.25">
      <c r="A885">
        <v>0.37</v>
      </c>
      <c r="B885" t="s">
        <v>380</v>
      </c>
      <c r="C885">
        <v>46077</v>
      </c>
      <c r="D885" s="1">
        <v>41544</v>
      </c>
      <c r="E885" s="4">
        <v>529675</v>
      </c>
      <c r="F885" s="8">
        <f t="shared" si="67"/>
        <v>6</v>
      </c>
      <c r="G885" s="8" t="str">
        <f t="shared" si="68"/>
        <v>11521</v>
      </c>
      <c r="H885" s="10" t="str">
        <f t="shared" si="69"/>
        <v>WOOD HOLLOW TRAIL</v>
      </c>
      <c r="I885" s="8">
        <f t="shared" si="70"/>
        <v>60</v>
      </c>
      <c r="J885" s="10">
        <f t="shared" si="71"/>
        <v>23</v>
      </c>
    </row>
    <row r="886" spans="1:10" hidden="1" x14ac:dyDescent="0.25">
      <c r="A886">
        <v>0.19900000000000001</v>
      </c>
      <c r="B886" t="s">
        <v>616</v>
      </c>
      <c r="C886">
        <v>46077</v>
      </c>
      <c r="D886" s="1">
        <v>41481</v>
      </c>
      <c r="E886" s="4">
        <v>633000</v>
      </c>
      <c r="F886" s="8">
        <f t="shared" si="67"/>
        <v>5</v>
      </c>
      <c r="G886" s="8" t="str">
        <f t="shared" si="68"/>
        <v>6655</v>
      </c>
      <c r="H886" s="10" t="str">
        <f t="shared" si="69"/>
        <v>WESTMINSTER DR</v>
      </c>
      <c r="I886" s="8">
        <f t="shared" si="70"/>
        <v>60</v>
      </c>
      <c r="J886" s="10">
        <f t="shared" si="71"/>
        <v>19</v>
      </c>
    </row>
    <row r="887" spans="1:10" hidden="1" x14ac:dyDescent="0.25">
      <c r="A887">
        <v>0.2</v>
      </c>
      <c r="B887" t="s">
        <v>737</v>
      </c>
      <c r="C887">
        <v>46077</v>
      </c>
      <c r="D887" s="1">
        <v>41484</v>
      </c>
      <c r="E887" s="4">
        <v>271936</v>
      </c>
      <c r="F887" s="8">
        <f t="shared" si="67"/>
        <v>5</v>
      </c>
      <c r="G887" s="8" t="str">
        <f t="shared" si="68"/>
        <v>6177</v>
      </c>
      <c r="H887" s="10" t="str">
        <f t="shared" si="69"/>
        <v>SILVER MAPLE WAY</v>
      </c>
      <c r="I887" s="8">
        <f t="shared" si="70"/>
        <v>60</v>
      </c>
      <c r="J887" s="10">
        <f t="shared" si="71"/>
        <v>21</v>
      </c>
    </row>
    <row r="888" spans="1:10" hidden="1" x14ac:dyDescent="0.25">
      <c r="A888">
        <v>0.19900000000000001</v>
      </c>
      <c r="B888" t="s">
        <v>616</v>
      </c>
      <c r="C888">
        <v>46077</v>
      </c>
      <c r="D888" s="1">
        <v>41481</v>
      </c>
      <c r="E888" s="4">
        <v>633000</v>
      </c>
      <c r="F888" s="8">
        <f t="shared" si="67"/>
        <v>5</v>
      </c>
      <c r="G888" s="8" t="str">
        <f t="shared" si="68"/>
        <v>6655</v>
      </c>
      <c r="H888" s="10" t="str">
        <f t="shared" si="69"/>
        <v>WESTMINSTER DR</v>
      </c>
      <c r="I888" s="8">
        <f t="shared" si="70"/>
        <v>60</v>
      </c>
      <c r="J888" s="10">
        <f t="shared" si="71"/>
        <v>19</v>
      </c>
    </row>
    <row r="889" spans="1:10" hidden="1" x14ac:dyDescent="0.25">
      <c r="A889">
        <v>0.40899999999999997</v>
      </c>
      <c r="B889" t="s">
        <v>738</v>
      </c>
      <c r="C889">
        <v>46077</v>
      </c>
      <c r="D889" s="1">
        <v>41487</v>
      </c>
      <c r="E889" s="4">
        <v>590000</v>
      </c>
      <c r="F889" s="8">
        <f t="shared" si="67"/>
        <v>5</v>
      </c>
      <c r="G889" s="8" t="str">
        <f t="shared" si="68"/>
        <v>1055</v>
      </c>
      <c r="H889" s="10" t="str">
        <f t="shared" si="69"/>
        <v>PARK PL</v>
      </c>
      <c r="I889" s="8">
        <f t="shared" si="70"/>
        <v>60</v>
      </c>
      <c r="J889" s="10">
        <f t="shared" si="71"/>
        <v>12</v>
      </c>
    </row>
    <row r="890" spans="1:10" hidden="1" x14ac:dyDescent="0.25">
      <c r="A890">
        <v>0.14399999999999999</v>
      </c>
      <c r="B890" t="s">
        <v>739</v>
      </c>
      <c r="C890">
        <v>46077</v>
      </c>
      <c r="D890" s="1">
        <v>41547</v>
      </c>
      <c r="E890" s="4">
        <v>185000</v>
      </c>
      <c r="F890" s="8">
        <f t="shared" si="67"/>
        <v>4</v>
      </c>
      <c r="G890" s="8" t="str">
        <f t="shared" si="68"/>
        <v>810</v>
      </c>
      <c r="H890" s="10" t="str">
        <f t="shared" si="69"/>
        <v>W PLUM ST</v>
      </c>
      <c r="I890" s="8">
        <f t="shared" si="70"/>
        <v>60</v>
      </c>
      <c r="J890" s="10">
        <f t="shared" si="71"/>
        <v>13</v>
      </c>
    </row>
    <row r="891" spans="1:10" x14ac:dyDescent="0.25">
      <c r="A891">
        <v>0.152</v>
      </c>
      <c r="B891" t="s">
        <v>1080</v>
      </c>
      <c r="C891">
        <v>46077</v>
      </c>
      <c r="D891" s="1">
        <v>41516</v>
      </c>
      <c r="E891" s="4">
        <v>285000</v>
      </c>
      <c r="F891" s="8">
        <f t="shared" si="67"/>
        <v>5</v>
      </c>
      <c r="G891" s="8" t="str">
        <f t="shared" si="68"/>
        <v>6759</v>
      </c>
      <c r="H891" s="10" t="str">
        <f t="shared" si="69"/>
        <v>BROUGHTON CIRCLE</v>
      </c>
      <c r="I891" s="8">
        <f t="shared" si="70"/>
        <v>60</v>
      </c>
      <c r="J891" s="10">
        <f t="shared" si="71"/>
        <v>21</v>
      </c>
    </row>
    <row r="892" spans="1:10" hidden="1" x14ac:dyDescent="0.25">
      <c r="A892">
        <v>0.378</v>
      </c>
      <c r="B892" t="s">
        <v>628</v>
      </c>
      <c r="C892">
        <v>46077</v>
      </c>
      <c r="D892" s="1">
        <v>41543</v>
      </c>
      <c r="E892" s="4">
        <v>360000</v>
      </c>
      <c r="F892" s="8">
        <f t="shared" si="67"/>
        <v>4</v>
      </c>
      <c r="G892" s="8" t="str">
        <f t="shared" si="68"/>
        <v>765</v>
      </c>
      <c r="H892" s="10" t="str">
        <f t="shared" si="69"/>
        <v>SUGARBUSH DR</v>
      </c>
      <c r="I892" s="8">
        <f t="shared" si="70"/>
        <v>60</v>
      </c>
      <c r="J892" s="10">
        <f t="shared" si="71"/>
        <v>16</v>
      </c>
    </row>
    <row r="893" spans="1:10" hidden="1" x14ac:dyDescent="0.25">
      <c r="A893">
        <v>0.17</v>
      </c>
      <c r="B893" t="s">
        <v>740</v>
      </c>
      <c r="C893">
        <v>46077</v>
      </c>
      <c r="D893" s="1">
        <v>41542</v>
      </c>
      <c r="E893" s="4">
        <v>390000</v>
      </c>
      <c r="F893" s="8">
        <f t="shared" si="67"/>
        <v>5</v>
      </c>
      <c r="G893" s="8" t="str">
        <f t="shared" si="68"/>
        <v>6752</v>
      </c>
      <c r="H893" s="10" t="str">
        <f t="shared" si="69"/>
        <v>REGENTS PARK DR</v>
      </c>
      <c r="I893" s="8">
        <f t="shared" si="70"/>
        <v>60</v>
      </c>
      <c r="J893" s="10">
        <f t="shared" si="71"/>
        <v>20</v>
      </c>
    </row>
    <row r="894" spans="1:10" hidden="1" x14ac:dyDescent="0.25">
      <c r="A894">
        <v>76.510000000000005</v>
      </c>
      <c r="B894" t="s">
        <v>741</v>
      </c>
      <c r="C894">
        <v>46077</v>
      </c>
      <c r="D894" s="1">
        <v>41386</v>
      </c>
      <c r="E894" s="4">
        <v>0</v>
      </c>
      <c r="F894" s="8">
        <f t="shared" si="67"/>
        <v>6</v>
      </c>
      <c r="G894" s="8" t="str">
        <f t="shared" si="68"/>
        <v>10455</v>
      </c>
      <c r="H894" s="10" t="str">
        <f t="shared" si="69"/>
        <v>E 300 S</v>
      </c>
      <c r="I894" s="8">
        <f t="shared" si="70"/>
        <v>60</v>
      </c>
      <c r="J894" s="10">
        <f t="shared" si="71"/>
        <v>13</v>
      </c>
    </row>
    <row r="895" spans="1:10" hidden="1" x14ac:dyDescent="0.25">
      <c r="A895">
        <v>0.47</v>
      </c>
      <c r="B895" t="s">
        <v>231</v>
      </c>
      <c r="C895">
        <v>46077</v>
      </c>
      <c r="D895" s="1">
        <v>41542</v>
      </c>
      <c r="E895" s="4">
        <v>642140</v>
      </c>
      <c r="F895" s="8">
        <f t="shared" si="67"/>
        <v>6</v>
      </c>
      <c r="G895" s="8" t="str">
        <f t="shared" si="68"/>
        <v>11561</v>
      </c>
      <c r="H895" s="10" t="str">
        <f t="shared" si="69"/>
        <v>BENT TREE CT</v>
      </c>
      <c r="I895" s="8">
        <f t="shared" si="70"/>
        <v>60</v>
      </c>
      <c r="J895" s="10">
        <f t="shared" si="71"/>
        <v>18</v>
      </c>
    </row>
    <row r="896" spans="1:10" hidden="1" x14ac:dyDescent="0.25">
      <c r="A896">
        <v>6.94</v>
      </c>
      <c r="B896" t="s">
        <v>742</v>
      </c>
      <c r="C896">
        <v>46077</v>
      </c>
      <c r="D896" s="1">
        <v>41544</v>
      </c>
      <c r="E896" s="4">
        <v>0</v>
      </c>
      <c r="F896" s="8">
        <f t="shared" si="67"/>
        <v>6</v>
      </c>
      <c r="G896" s="8" t="str">
        <f t="shared" si="68"/>
        <v>10755</v>
      </c>
      <c r="H896" s="10" t="str">
        <f t="shared" si="69"/>
        <v>E 100 N</v>
      </c>
      <c r="I896" s="8">
        <f t="shared" si="70"/>
        <v>60</v>
      </c>
      <c r="J896" s="10">
        <f t="shared" si="71"/>
        <v>13</v>
      </c>
    </row>
    <row r="897" spans="1:10" hidden="1" x14ac:dyDescent="0.25">
      <c r="A897">
        <v>7.25</v>
      </c>
      <c r="B897" t="s">
        <v>669</v>
      </c>
      <c r="C897">
        <v>46077</v>
      </c>
      <c r="D897" s="1">
        <v>41317</v>
      </c>
      <c r="E897" s="4">
        <v>616000</v>
      </c>
      <c r="F897" s="8">
        <f t="shared" si="67"/>
        <v>5</v>
      </c>
      <c r="G897" s="8" t="str">
        <f t="shared" si="68"/>
        <v>9906</v>
      </c>
      <c r="H897" s="10" t="str">
        <f t="shared" si="69"/>
        <v>E 200 S</v>
      </c>
      <c r="I897" s="8">
        <f t="shared" si="70"/>
        <v>60</v>
      </c>
      <c r="J897" s="10">
        <f t="shared" si="71"/>
        <v>12</v>
      </c>
    </row>
    <row r="898" spans="1:10" hidden="1" x14ac:dyDescent="0.25">
      <c r="A898">
        <v>4.22</v>
      </c>
      <c r="B898" t="s">
        <v>743</v>
      </c>
      <c r="C898">
        <v>46077</v>
      </c>
      <c r="D898" s="1">
        <v>41544</v>
      </c>
      <c r="E898" s="4">
        <v>115000</v>
      </c>
      <c r="F898" s="8">
        <f t="shared" si="67"/>
        <v>5</v>
      </c>
      <c r="G898" s="8" t="str">
        <f t="shared" si="68"/>
        <v>7885</v>
      </c>
      <c r="H898" s="10" t="str">
        <f t="shared" si="69"/>
        <v>CHEVAL RUE CT</v>
      </c>
      <c r="I898" s="8">
        <f t="shared" si="70"/>
        <v>60</v>
      </c>
      <c r="J898" s="10">
        <f t="shared" si="71"/>
        <v>18</v>
      </c>
    </row>
    <row r="899" spans="1:10" hidden="1" x14ac:dyDescent="0.25">
      <c r="A899">
        <v>9.74</v>
      </c>
      <c r="B899" t="s">
        <v>744</v>
      </c>
      <c r="C899">
        <v>46077</v>
      </c>
      <c r="D899" s="1">
        <v>41547</v>
      </c>
      <c r="E899" s="4">
        <v>330000</v>
      </c>
      <c r="F899" s="8">
        <f t="shared" ref="F899:F962" si="72">FIND(" ",B899,1)</f>
        <v>5</v>
      </c>
      <c r="G899" s="8" t="str">
        <f t="shared" ref="G899:G962" si="73">LEFT(B899,F899-1)</f>
        <v>8355</v>
      </c>
      <c r="H899" s="10" t="str">
        <f t="shared" ref="H899:H962" si="74">MID(B899,F899+1,J899-F899)</f>
        <v>E 50 S</v>
      </c>
      <c r="I899" s="8">
        <f t="shared" ref="I899:I962" si="75">LEN(B899)</f>
        <v>60</v>
      </c>
      <c r="J899" s="10">
        <f t="shared" ref="J899:J962" si="76">IF(ISERROR(FIND("  ",B899,1))=FALSE,FIND("  ",B899,1)-1,LEN(B899))</f>
        <v>11</v>
      </c>
    </row>
    <row r="900" spans="1:10" hidden="1" x14ac:dyDescent="0.25">
      <c r="A900">
        <v>0.56000000000000005</v>
      </c>
      <c r="B900" t="s">
        <v>745</v>
      </c>
      <c r="C900">
        <v>46077</v>
      </c>
      <c r="D900" s="1">
        <v>41437</v>
      </c>
      <c r="E900" s="4">
        <v>405000</v>
      </c>
      <c r="F900" s="8">
        <f t="shared" si="72"/>
        <v>5</v>
      </c>
      <c r="G900" s="8" t="str">
        <f t="shared" si="73"/>
        <v>3275</v>
      </c>
      <c r="H900" s="10" t="str">
        <f t="shared" si="74"/>
        <v>CIMMARON ASH CT</v>
      </c>
      <c r="I900" s="8">
        <f t="shared" si="75"/>
        <v>60</v>
      </c>
      <c r="J900" s="10">
        <f t="shared" si="76"/>
        <v>20</v>
      </c>
    </row>
    <row r="901" spans="1:10" hidden="1" x14ac:dyDescent="0.25">
      <c r="A901">
        <v>0.19</v>
      </c>
      <c r="B901" t="s">
        <v>746</v>
      </c>
      <c r="C901">
        <v>46077</v>
      </c>
      <c r="D901" s="1">
        <v>41547</v>
      </c>
      <c r="E901" s="4">
        <v>299454</v>
      </c>
      <c r="F901" s="8">
        <f t="shared" si="72"/>
        <v>5</v>
      </c>
      <c r="G901" s="8" t="str">
        <f t="shared" si="73"/>
        <v>6041</v>
      </c>
      <c r="H901" s="10" t="str">
        <f t="shared" si="74"/>
        <v>CHESTNUT EAGLE DR</v>
      </c>
      <c r="I901" s="8">
        <f t="shared" si="75"/>
        <v>60</v>
      </c>
      <c r="J901" s="10">
        <f t="shared" si="76"/>
        <v>22</v>
      </c>
    </row>
    <row r="902" spans="1:10" hidden="1" x14ac:dyDescent="0.25">
      <c r="A902">
        <v>0.53</v>
      </c>
      <c r="B902" t="s">
        <v>747</v>
      </c>
      <c r="C902">
        <v>46077</v>
      </c>
      <c r="D902" s="1">
        <v>41523</v>
      </c>
      <c r="E902" s="4">
        <v>460000</v>
      </c>
      <c r="F902" s="8">
        <f t="shared" si="72"/>
        <v>6</v>
      </c>
      <c r="G902" s="8" t="str">
        <f t="shared" si="73"/>
        <v>10415</v>
      </c>
      <c r="H902" s="10" t="str">
        <f t="shared" si="74"/>
        <v>OAK RIDGE DR</v>
      </c>
      <c r="I902" s="8">
        <f t="shared" si="75"/>
        <v>60</v>
      </c>
      <c r="J902" s="10">
        <f t="shared" si="76"/>
        <v>18</v>
      </c>
    </row>
    <row r="903" spans="1:10" hidden="1" x14ac:dyDescent="0.25">
      <c r="A903">
        <v>0.56000000000000005</v>
      </c>
      <c r="B903" t="s">
        <v>745</v>
      </c>
      <c r="C903">
        <v>46077</v>
      </c>
      <c r="D903" s="1">
        <v>41445</v>
      </c>
      <c r="E903" s="4">
        <v>405000</v>
      </c>
      <c r="F903" s="8">
        <f t="shared" si="72"/>
        <v>5</v>
      </c>
      <c r="G903" s="8" t="str">
        <f t="shared" si="73"/>
        <v>3275</v>
      </c>
      <c r="H903" s="10" t="str">
        <f t="shared" si="74"/>
        <v>CIMMARON ASH CT</v>
      </c>
      <c r="I903" s="8">
        <f t="shared" si="75"/>
        <v>60</v>
      </c>
      <c r="J903" s="10">
        <f t="shared" si="76"/>
        <v>20</v>
      </c>
    </row>
    <row r="904" spans="1:10" x14ac:dyDescent="0.25">
      <c r="A904">
        <v>0.161</v>
      </c>
      <c r="B904" t="s">
        <v>1111</v>
      </c>
      <c r="C904">
        <v>46077</v>
      </c>
      <c r="D904" s="1">
        <v>41521</v>
      </c>
      <c r="E904" s="4">
        <v>279800</v>
      </c>
      <c r="F904" s="8">
        <f t="shared" si="72"/>
        <v>5</v>
      </c>
      <c r="G904" s="8" t="str">
        <f t="shared" si="73"/>
        <v>6736</v>
      </c>
      <c r="H904" s="10" t="str">
        <f t="shared" si="74"/>
        <v>IVES DR</v>
      </c>
      <c r="I904" s="8">
        <f t="shared" si="75"/>
        <v>55</v>
      </c>
      <c r="J904" s="10">
        <f t="shared" si="76"/>
        <v>12</v>
      </c>
    </row>
    <row r="905" spans="1:10" x14ac:dyDescent="0.25">
      <c r="A905">
        <v>0.10299999999999999</v>
      </c>
      <c r="B905" t="s">
        <v>1069</v>
      </c>
      <c r="C905">
        <v>46077</v>
      </c>
      <c r="D905" s="1">
        <v>41550</v>
      </c>
      <c r="E905" s="4">
        <v>240000</v>
      </c>
      <c r="F905" s="8">
        <f t="shared" si="72"/>
        <v>5</v>
      </c>
      <c r="G905" s="8" t="str">
        <f t="shared" si="73"/>
        <v>6749</v>
      </c>
      <c r="H905" s="10" t="str">
        <f t="shared" si="74"/>
        <v>BRANFORD DR</v>
      </c>
      <c r="I905" s="8">
        <f t="shared" si="75"/>
        <v>59</v>
      </c>
      <c r="J905" s="10">
        <f t="shared" si="76"/>
        <v>16</v>
      </c>
    </row>
    <row r="906" spans="1:10" hidden="1" x14ac:dyDescent="0.25">
      <c r="A906">
        <v>0.85799999999999998</v>
      </c>
      <c r="B906" t="s">
        <v>748</v>
      </c>
      <c r="C906">
        <v>46077</v>
      </c>
      <c r="D906" s="1">
        <v>41548</v>
      </c>
      <c r="E906" s="4">
        <v>509000</v>
      </c>
      <c r="F906" s="8">
        <f t="shared" si="72"/>
        <v>5</v>
      </c>
      <c r="G906" s="8" t="str">
        <f t="shared" si="73"/>
        <v>9990</v>
      </c>
      <c r="H906" s="10" t="str">
        <f t="shared" si="74"/>
        <v>FORD VALLEY LN</v>
      </c>
      <c r="I906" s="8">
        <f t="shared" si="75"/>
        <v>60</v>
      </c>
      <c r="J906" s="10">
        <f t="shared" si="76"/>
        <v>19</v>
      </c>
    </row>
    <row r="907" spans="1:10" hidden="1" x14ac:dyDescent="0.25">
      <c r="A907">
        <v>0.2</v>
      </c>
      <c r="B907" t="s">
        <v>749</v>
      </c>
      <c r="C907">
        <v>46077</v>
      </c>
      <c r="D907" s="1">
        <v>41542</v>
      </c>
      <c r="E907" s="4">
        <v>266975</v>
      </c>
      <c r="F907" s="8">
        <f t="shared" si="72"/>
        <v>6</v>
      </c>
      <c r="G907" s="8" t="str">
        <f t="shared" si="73"/>
        <v>12044</v>
      </c>
      <c r="H907" s="10" t="str">
        <f t="shared" si="74"/>
        <v>SANCTUARY BOULEVARD</v>
      </c>
      <c r="I907" s="8">
        <f t="shared" si="75"/>
        <v>60</v>
      </c>
      <c r="J907" s="10">
        <f t="shared" si="76"/>
        <v>25</v>
      </c>
    </row>
    <row r="908" spans="1:10" hidden="1" x14ac:dyDescent="0.25">
      <c r="A908">
        <v>0.34</v>
      </c>
      <c r="B908" t="s">
        <v>750</v>
      </c>
      <c r="C908">
        <v>46077</v>
      </c>
      <c r="D908" s="1">
        <v>41543</v>
      </c>
      <c r="E908" s="4">
        <v>94500</v>
      </c>
      <c r="F908" s="8">
        <f t="shared" si="72"/>
        <v>6</v>
      </c>
      <c r="G908" s="8" t="str">
        <f t="shared" si="73"/>
        <v>11587</v>
      </c>
      <c r="H908" s="10" t="str">
        <f t="shared" si="74"/>
        <v>WEEPING WILLOW DR</v>
      </c>
      <c r="I908" s="8">
        <f t="shared" si="75"/>
        <v>60</v>
      </c>
      <c r="J908" s="10">
        <f t="shared" si="76"/>
        <v>23</v>
      </c>
    </row>
    <row r="909" spans="1:10" hidden="1" x14ac:dyDescent="0.25">
      <c r="A909">
        <v>0.34</v>
      </c>
      <c r="B909" t="s">
        <v>750</v>
      </c>
      <c r="C909">
        <v>46077</v>
      </c>
      <c r="D909" s="1">
        <v>41543</v>
      </c>
      <c r="E909" s="4">
        <v>90000</v>
      </c>
      <c r="F909" s="8">
        <f t="shared" si="72"/>
        <v>6</v>
      </c>
      <c r="G909" s="8" t="str">
        <f t="shared" si="73"/>
        <v>11587</v>
      </c>
      <c r="H909" s="10" t="str">
        <f t="shared" si="74"/>
        <v>WEEPING WILLOW DR</v>
      </c>
      <c r="I909" s="8">
        <f t="shared" si="75"/>
        <v>60</v>
      </c>
      <c r="J909" s="10">
        <f t="shared" si="76"/>
        <v>23</v>
      </c>
    </row>
    <row r="910" spans="1:10" x14ac:dyDescent="0.25">
      <c r="A910">
        <v>0.18</v>
      </c>
      <c r="B910" t="s">
        <v>1119</v>
      </c>
      <c r="C910">
        <v>46077</v>
      </c>
      <c r="D910" s="1">
        <v>41529</v>
      </c>
      <c r="E910" s="4">
        <v>458000</v>
      </c>
      <c r="F910" s="8">
        <f t="shared" si="72"/>
        <v>5</v>
      </c>
      <c r="G910" s="8" t="str">
        <f t="shared" si="73"/>
        <v>6256</v>
      </c>
      <c r="H910" s="10" t="str">
        <f t="shared" si="74"/>
        <v>STANHOPE PLACE</v>
      </c>
      <c r="I910" s="8">
        <f t="shared" si="75"/>
        <v>59</v>
      </c>
      <c r="J910" s="10">
        <f t="shared" si="76"/>
        <v>19</v>
      </c>
    </row>
    <row r="911" spans="1:10" hidden="1" x14ac:dyDescent="0.25">
      <c r="A911">
        <v>0.19</v>
      </c>
      <c r="B911" t="s">
        <v>751</v>
      </c>
      <c r="C911">
        <v>46077</v>
      </c>
      <c r="D911" s="1">
        <v>41543</v>
      </c>
      <c r="E911" s="4">
        <v>281451</v>
      </c>
      <c r="F911" s="8">
        <f t="shared" si="72"/>
        <v>5</v>
      </c>
      <c r="G911" s="8" t="str">
        <f t="shared" si="73"/>
        <v>6039</v>
      </c>
      <c r="H911" s="10" t="str">
        <f t="shared" si="74"/>
        <v>CHESTNUT EAGLE DR</v>
      </c>
      <c r="I911" s="8">
        <f t="shared" si="75"/>
        <v>60</v>
      </c>
      <c r="J911" s="10">
        <f t="shared" si="76"/>
        <v>22</v>
      </c>
    </row>
    <row r="912" spans="1:10" hidden="1" x14ac:dyDescent="0.25">
      <c r="A912">
        <v>0.31</v>
      </c>
      <c r="B912" t="s">
        <v>752</v>
      </c>
      <c r="C912">
        <v>46077</v>
      </c>
      <c r="D912" s="1">
        <v>41544</v>
      </c>
      <c r="E912" s="4">
        <v>385000</v>
      </c>
      <c r="F912" s="8">
        <f t="shared" si="72"/>
        <v>5</v>
      </c>
      <c r="G912" s="8" t="str">
        <f t="shared" si="73"/>
        <v>6426</v>
      </c>
      <c r="H912" s="10" t="str">
        <f t="shared" si="74"/>
        <v>CONCORD DR</v>
      </c>
      <c r="I912" s="8">
        <f t="shared" si="75"/>
        <v>60</v>
      </c>
      <c r="J912" s="10">
        <f t="shared" si="76"/>
        <v>15</v>
      </c>
    </row>
    <row r="913" spans="1:10" hidden="1" x14ac:dyDescent="0.25">
      <c r="A913">
        <v>0.16</v>
      </c>
      <c r="B913" t="s">
        <v>753</v>
      </c>
      <c r="C913">
        <v>46077</v>
      </c>
      <c r="D913" s="1">
        <v>41542</v>
      </c>
      <c r="E913" s="4">
        <v>269605</v>
      </c>
      <c r="F913" s="8">
        <f t="shared" si="72"/>
        <v>5</v>
      </c>
      <c r="G913" s="8" t="str">
        <f t="shared" si="73"/>
        <v>7808</v>
      </c>
      <c r="H913" s="10" t="str">
        <f t="shared" si="74"/>
        <v>HEDGEHOP DR</v>
      </c>
      <c r="I913" s="8">
        <f t="shared" si="75"/>
        <v>60</v>
      </c>
      <c r="J913" s="10">
        <f t="shared" si="76"/>
        <v>16</v>
      </c>
    </row>
    <row r="914" spans="1:10" hidden="1" x14ac:dyDescent="0.25">
      <c r="A914">
        <v>0.16</v>
      </c>
      <c r="B914" t="s">
        <v>492</v>
      </c>
      <c r="C914">
        <v>46077</v>
      </c>
      <c r="D914" s="1">
        <v>41544</v>
      </c>
      <c r="E914" s="4">
        <v>252940</v>
      </c>
      <c r="F914" s="8">
        <f t="shared" si="72"/>
        <v>5</v>
      </c>
      <c r="G914" s="8" t="str">
        <f t="shared" si="73"/>
        <v>7829</v>
      </c>
      <c r="H914" s="10" t="str">
        <f t="shared" si="74"/>
        <v>RINGTAIL CIRCLE</v>
      </c>
      <c r="I914" s="8">
        <f t="shared" si="75"/>
        <v>60</v>
      </c>
      <c r="J914" s="10">
        <f t="shared" si="76"/>
        <v>20</v>
      </c>
    </row>
    <row r="915" spans="1:10" hidden="1" x14ac:dyDescent="0.25">
      <c r="A915">
        <v>0.25</v>
      </c>
      <c r="B915" t="s">
        <v>68</v>
      </c>
      <c r="C915">
        <v>46077</v>
      </c>
      <c r="D915" s="1">
        <v>41547</v>
      </c>
      <c r="E915" s="4">
        <v>292970</v>
      </c>
      <c r="F915" s="8">
        <f t="shared" si="72"/>
        <v>5</v>
      </c>
      <c r="G915" s="8" t="str">
        <f t="shared" si="73"/>
        <v>7724</v>
      </c>
      <c r="H915" s="10" t="str">
        <f t="shared" si="74"/>
        <v>EAGLE CRESCENT DRIVE</v>
      </c>
      <c r="I915" s="8">
        <f t="shared" si="75"/>
        <v>60</v>
      </c>
      <c r="J915" s="10">
        <f t="shared" si="76"/>
        <v>25</v>
      </c>
    </row>
    <row r="916" spans="1:10" hidden="1" x14ac:dyDescent="0.25">
      <c r="A916">
        <v>0.18</v>
      </c>
      <c r="B916" t="s">
        <v>493</v>
      </c>
      <c r="C916">
        <v>46077</v>
      </c>
      <c r="D916" s="1">
        <v>41544</v>
      </c>
      <c r="E916" s="4">
        <v>278410</v>
      </c>
      <c r="F916" s="8">
        <f t="shared" si="72"/>
        <v>5</v>
      </c>
      <c r="G916" s="8" t="str">
        <f t="shared" si="73"/>
        <v>7826</v>
      </c>
      <c r="H916" s="10" t="str">
        <f t="shared" si="74"/>
        <v>RINGTAIL CIRCLE</v>
      </c>
      <c r="I916" s="8">
        <f t="shared" si="75"/>
        <v>60</v>
      </c>
      <c r="J916" s="10">
        <f t="shared" si="76"/>
        <v>20</v>
      </c>
    </row>
    <row r="917" spans="1:10" hidden="1" x14ac:dyDescent="0.25">
      <c r="A917">
        <v>0.17</v>
      </c>
      <c r="B917" t="s">
        <v>494</v>
      </c>
      <c r="C917">
        <v>46077</v>
      </c>
      <c r="D917" s="1">
        <v>41543</v>
      </c>
      <c r="E917" s="4">
        <v>262870</v>
      </c>
      <c r="F917" s="8">
        <f t="shared" si="72"/>
        <v>5</v>
      </c>
      <c r="G917" s="8" t="str">
        <f t="shared" si="73"/>
        <v>7822</v>
      </c>
      <c r="H917" s="10" t="str">
        <f t="shared" si="74"/>
        <v>GRAY EAGLE DRIVE</v>
      </c>
      <c r="I917" s="8">
        <f t="shared" si="75"/>
        <v>60</v>
      </c>
      <c r="J917" s="10">
        <f t="shared" si="76"/>
        <v>21</v>
      </c>
    </row>
    <row r="918" spans="1:10" hidden="1" x14ac:dyDescent="0.25">
      <c r="A918">
        <v>0.15</v>
      </c>
      <c r="B918" t="s">
        <v>406</v>
      </c>
      <c r="C918">
        <v>46077</v>
      </c>
      <c r="D918" s="1">
        <v>41544</v>
      </c>
      <c r="E918" s="4">
        <v>294185</v>
      </c>
      <c r="F918" s="8">
        <f t="shared" si="72"/>
        <v>5</v>
      </c>
      <c r="G918" s="8" t="str">
        <f t="shared" si="73"/>
        <v>7775</v>
      </c>
      <c r="H918" s="10" t="str">
        <f t="shared" si="74"/>
        <v>Blue Jay Way</v>
      </c>
      <c r="I918" s="8">
        <f t="shared" si="75"/>
        <v>60</v>
      </c>
      <c r="J918" s="10">
        <f t="shared" si="76"/>
        <v>17</v>
      </c>
    </row>
    <row r="919" spans="1:10" hidden="1" x14ac:dyDescent="0.25">
      <c r="A919">
        <v>0.17</v>
      </c>
      <c r="B919" t="s">
        <v>754</v>
      </c>
      <c r="C919">
        <v>46077</v>
      </c>
      <c r="D919" s="1">
        <v>41537</v>
      </c>
      <c r="E919" s="4">
        <v>284900</v>
      </c>
      <c r="F919" s="8">
        <f t="shared" si="72"/>
        <v>5</v>
      </c>
      <c r="G919" s="8" t="str">
        <f t="shared" si="73"/>
        <v>7733</v>
      </c>
      <c r="H919" s="10" t="str">
        <f t="shared" si="74"/>
        <v>EAGLE CRESCENT DRIVE</v>
      </c>
      <c r="I919" s="8">
        <f t="shared" si="75"/>
        <v>60</v>
      </c>
      <c r="J919" s="10">
        <f t="shared" si="76"/>
        <v>25</v>
      </c>
    </row>
    <row r="920" spans="1:10" hidden="1" x14ac:dyDescent="0.25">
      <c r="A920">
        <v>0.4</v>
      </c>
      <c r="B920" t="s">
        <v>755</v>
      </c>
      <c r="C920">
        <v>46077</v>
      </c>
      <c r="D920" s="1">
        <v>41548</v>
      </c>
      <c r="E920" s="4">
        <v>175000</v>
      </c>
      <c r="F920" s="8">
        <f t="shared" si="72"/>
        <v>4</v>
      </c>
      <c r="G920" s="8" t="str">
        <f t="shared" si="73"/>
        <v>580</v>
      </c>
      <c r="H920" s="10" t="str">
        <f t="shared" si="74"/>
        <v>W HAWTHORNE ST</v>
      </c>
      <c r="I920" s="8">
        <f t="shared" si="75"/>
        <v>60</v>
      </c>
      <c r="J920" s="10">
        <f t="shared" si="76"/>
        <v>18</v>
      </c>
    </row>
    <row r="921" spans="1:10" hidden="1" x14ac:dyDescent="0.25">
      <c r="A921">
        <v>0.49</v>
      </c>
      <c r="B921" t="s">
        <v>305</v>
      </c>
      <c r="C921">
        <v>46077</v>
      </c>
      <c r="D921" s="1">
        <v>41554</v>
      </c>
      <c r="E921" s="4">
        <v>468969</v>
      </c>
      <c r="F921" s="8">
        <f t="shared" si="72"/>
        <v>5</v>
      </c>
      <c r="G921" s="8" t="str">
        <f t="shared" si="73"/>
        <v>3228</v>
      </c>
      <c r="H921" s="10" t="str">
        <f t="shared" si="74"/>
        <v>WILDLIFE TRAIL</v>
      </c>
      <c r="I921" s="8">
        <f t="shared" si="75"/>
        <v>60</v>
      </c>
      <c r="J921" s="10">
        <f t="shared" si="76"/>
        <v>19</v>
      </c>
    </row>
    <row r="922" spans="1:10" hidden="1" x14ac:dyDescent="0.25">
      <c r="A922">
        <v>0.19</v>
      </c>
      <c r="B922" t="s">
        <v>756</v>
      </c>
      <c r="C922">
        <v>46077</v>
      </c>
      <c r="D922" s="1">
        <v>41523</v>
      </c>
      <c r="E922" s="4">
        <v>243765</v>
      </c>
      <c r="F922" s="8">
        <f t="shared" si="72"/>
        <v>5</v>
      </c>
      <c r="G922" s="8" t="str">
        <f t="shared" si="73"/>
        <v>6045</v>
      </c>
      <c r="H922" s="10" t="str">
        <f t="shared" si="74"/>
        <v>CHESTNUT EAGLE DR</v>
      </c>
      <c r="I922" s="8">
        <f t="shared" si="75"/>
        <v>60</v>
      </c>
      <c r="J922" s="10">
        <f t="shared" si="76"/>
        <v>22</v>
      </c>
    </row>
    <row r="923" spans="1:10" hidden="1" x14ac:dyDescent="0.25">
      <c r="A923">
        <v>0.86</v>
      </c>
      <c r="B923" t="s">
        <v>757</v>
      </c>
      <c r="C923">
        <v>46077</v>
      </c>
      <c r="D923" s="1">
        <v>41554</v>
      </c>
      <c r="E923" s="4">
        <v>292000</v>
      </c>
      <c r="F923" s="8">
        <f t="shared" si="72"/>
        <v>4</v>
      </c>
      <c r="G923" s="8" t="str">
        <f t="shared" si="73"/>
        <v>660</v>
      </c>
      <c r="H923" s="10" t="str">
        <f t="shared" si="74"/>
        <v>MULBERRY ST</v>
      </c>
      <c r="I923" s="8">
        <f t="shared" si="75"/>
        <v>60</v>
      </c>
      <c r="J923" s="10">
        <f t="shared" si="76"/>
        <v>15</v>
      </c>
    </row>
    <row r="924" spans="1:10" hidden="1" x14ac:dyDescent="0.25">
      <c r="A924">
        <v>0</v>
      </c>
      <c r="B924" t="s">
        <v>758</v>
      </c>
      <c r="C924">
        <v>46077</v>
      </c>
      <c r="D924" s="1">
        <v>41551</v>
      </c>
      <c r="E924" s="4">
        <v>360000</v>
      </c>
      <c r="F924" s="8">
        <f t="shared" si="72"/>
        <v>4</v>
      </c>
      <c r="G924" s="8" t="str">
        <f t="shared" si="73"/>
        <v>247</v>
      </c>
      <c r="H924" s="10" t="str">
        <f t="shared" si="74"/>
        <v>WAKEFIELD WAY</v>
      </c>
      <c r="I924" s="8">
        <f t="shared" si="75"/>
        <v>60</v>
      </c>
      <c r="J924" s="10">
        <f t="shared" si="76"/>
        <v>17</v>
      </c>
    </row>
    <row r="925" spans="1:10" hidden="1" x14ac:dyDescent="0.25">
      <c r="A925">
        <v>0.124</v>
      </c>
      <c r="B925" t="s">
        <v>759</v>
      </c>
      <c r="C925">
        <v>46077</v>
      </c>
      <c r="D925" s="1">
        <v>41529</v>
      </c>
      <c r="E925" s="4">
        <v>196500</v>
      </c>
      <c r="F925" s="8">
        <f t="shared" si="72"/>
        <v>3</v>
      </c>
      <c r="G925" s="8" t="str">
        <f t="shared" si="73"/>
        <v>40</v>
      </c>
      <c r="H925" s="10" t="str">
        <f t="shared" si="74"/>
        <v>S 4TH ST</v>
      </c>
      <c r="I925" s="8">
        <f t="shared" si="75"/>
        <v>60</v>
      </c>
      <c r="J925" s="10">
        <f t="shared" si="76"/>
        <v>11</v>
      </c>
    </row>
    <row r="926" spans="1:10" hidden="1" x14ac:dyDescent="0.25">
      <c r="A926">
        <v>0</v>
      </c>
      <c r="B926" t="s">
        <v>760</v>
      </c>
      <c r="C926">
        <v>46077</v>
      </c>
      <c r="D926" s="1">
        <v>41544</v>
      </c>
      <c r="E926" s="4">
        <v>190000</v>
      </c>
      <c r="F926" s="8">
        <f t="shared" si="72"/>
        <v>5</v>
      </c>
      <c r="G926" s="8" t="str">
        <f t="shared" si="73"/>
        <v>3117</v>
      </c>
      <c r="H926" s="10" t="str">
        <f t="shared" si="74"/>
        <v>S 875 E</v>
      </c>
      <c r="I926" s="8">
        <f t="shared" si="75"/>
        <v>60</v>
      </c>
      <c r="J926" s="10">
        <f t="shared" si="76"/>
        <v>12</v>
      </c>
    </row>
    <row r="927" spans="1:10" hidden="1" x14ac:dyDescent="0.25">
      <c r="A927">
        <v>0.24</v>
      </c>
      <c r="B927" t="s">
        <v>436</v>
      </c>
      <c r="C927">
        <v>46077</v>
      </c>
      <c r="D927" s="1">
        <v>41543</v>
      </c>
      <c r="E927" s="4">
        <v>242761</v>
      </c>
      <c r="F927" s="8">
        <f t="shared" si="72"/>
        <v>5</v>
      </c>
      <c r="G927" s="8" t="str">
        <f t="shared" si="73"/>
        <v>7722</v>
      </c>
      <c r="H927" s="10" t="str">
        <f t="shared" si="74"/>
        <v>EAGLE CRESCENT DRIVE</v>
      </c>
      <c r="I927" s="8">
        <f t="shared" si="75"/>
        <v>60</v>
      </c>
      <c r="J927" s="10">
        <f t="shared" si="76"/>
        <v>25</v>
      </c>
    </row>
    <row r="928" spans="1:10" hidden="1" x14ac:dyDescent="0.25">
      <c r="A928">
        <v>0.35599999999999998</v>
      </c>
      <c r="B928" t="s">
        <v>22</v>
      </c>
      <c r="C928">
        <v>46077</v>
      </c>
      <c r="D928" s="1">
        <v>41547</v>
      </c>
      <c r="E928" s="4">
        <v>318400</v>
      </c>
      <c r="F928" s="8">
        <f t="shared" si="72"/>
        <v>5</v>
      </c>
      <c r="G928" s="8" t="str">
        <f t="shared" si="73"/>
        <v>9018</v>
      </c>
      <c r="H928" s="10" t="str">
        <f t="shared" si="74"/>
        <v>STONEWICK CIRCLE</v>
      </c>
      <c r="I928" s="8">
        <f t="shared" si="75"/>
        <v>60</v>
      </c>
      <c r="J928" s="10">
        <f t="shared" si="76"/>
        <v>21</v>
      </c>
    </row>
    <row r="929" spans="1:10" hidden="1" x14ac:dyDescent="0.25">
      <c r="A929">
        <v>0.3</v>
      </c>
      <c r="B929" t="s">
        <v>762</v>
      </c>
      <c r="C929">
        <v>46077</v>
      </c>
      <c r="D929" s="1">
        <v>41554</v>
      </c>
      <c r="E929" s="4">
        <v>342000</v>
      </c>
      <c r="F929" s="8">
        <f t="shared" si="72"/>
        <v>5</v>
      </c>
      <c r="G929" s="8" t="str">
        <f t="shared" si="73"/>
        <v>6546</v>
      </c>
      <c r="H929" s="10" t="str">
        <f t="shared" si="74"/>
        <v>BRIARWOOD PL</v>
      </c>
      <c r="I929" s="8">
        <f t="shared" si="75"/>
        <v>60</v>
      </c>
      <c r="J929" s="10">
        <f t="shared" si="76"/>
        <v>17</v>
      </c>
    </row>
    <row r="930" spans="1:10" hidden="1" x14ac:dyDescent="0.25">
      <c r="A930">
        <v>0.17</v>
      </c>
      <c r="B930" t="s">
        <v>422</v>
      </c>
      <c r="C930">
        <v>46077</v>
      </c>
      <c r="D930" s="1">
        <v>41557</v>
      </c>
      <c r="E930" s="4">
        <v>256040</v>
      </c>
      <c r="F930" s="8">
        <f t="shared" si="72"/>
        <v>5</v>
      </c>
      <c r="G930" s="8" t="str">
        <f t="shared" si="73"/>
        <v>7823</v>
      </c>
      <c r="H930" s="10" t="str">
        <f t="shared" si="74"/>
        <v>GRAY EAGLE DRIVE</v>
      </c>
      <c r="I930" s="8">
        <f t="shared" si="75"/>
        <v>60</v>
      </c>
      <c r="J930" s="10">
        <f t="shared" si="76"/>
        <v>21</v>
      </c>
    </row>
    <row r="931" spans="1:10" hidden="1" x14ac:dyDescent="0.25">
      <c r="A931">
        <v>0.4</v>
      </c>
      <c r="B931" t="s">
        <v>763</v>
      </c>
      <c r="C931">
        <v>46077</v>
      </c>
      <c r="D931" s="1">
        <v>41547</v>
      </c>
      <c r="E931" s="4">
        <v>420452</v>
      </c>
      <c r="F931" s="8">
        <f t="shared" si="72"/>
        <v>5</v>
      </c>
      <c r="G931" s="8" t="str">
        <f t="shared" si="73"/>
        <v>8775</v>
      </c>
      <c r="H931" s="10" t="str">
        <f t="shared" si="74"/>
        <v>SUGAR CAY COURT</v>
      </c>
      <c r="I931" s="8">
        <f t="shared" si="75"/>
        <v>60</v>
      </c>
      <c r="J931" s="10">
        <f t="shared" si="76"/>
        <v>20</v>
      </c>
    </row>
    <row r="932" spans="1:10" x14ac:dyDescent="0.25">
      <c r="A932">
        <v>0.10100000000000001</v>
      </c>
      <c r="B932" t="s">
        <v>1064</v>
      </c>
      <c r="C932">
        <v>46077</v>
      </c>
      <c r="D932" s="1">
        <v>41556</v>
      </c>
      <c r="E932" s="4">
        <v>218110</v>
      </c>
      <c r="F932" s="8">
        <f t="shared" si="72"/>
        <v>5</v>
      </c>
      <c r="G932" s="8" t="str">
        <f t="shared" si="73"/>
        <v>6736</v>
      </c>
      <c r="H932" s="10" t="str">
        <f t="shared" si="74"/>
        <v>BRANFORD DR</v>
      </c>
      <c r="I932" s="8">
        <f t="shared" si="75"/>
        <v>59</v>
      </c>
      <c r="J932" s="10">
        <f t="shared" si="76"/>
        <v>16</v>
      </c>
    </row>
    <row r="933" spans="1:10" x14ac:dyDescent="0.25">
      <c r="A933">
        <v>0.11899999999999999</v>
      </c>
      <c r="B933" t="s">
        <v>1061</v>
      </c>
      <c r="C933">
        <v>46077</v>
      </c>
      <c r="D933" s="1">
        <v>41564</v>
      </c>
      <c r="E933" s="4">
        <v>248000</v>
      </c>
      <c r="F933" s="8">
        <f t="shared" si="72"/>
        <v>5</v>
      </c>
      <c r="G933" s="8" t="str">
        <f t="shared" si="73"/>
        <v>6763</v>
      </c>
      <c r="H933" s="10" t="str">
        <f t="shared" si="74"/>
        <v>BRANFORD DR</v>
      </c>
      <c r="I933" s="8">
        <f t="shared" si="75"/>
        <v>59</v>
      </c>
      <c r="J933" s="10">
        <f t="shared" si="76"/>
        <v>16</v>
      </c>
    </row>
    <row r="934" spans="1:10" hidden="1" x14ac:dyDescent="0.25">
      <c r="A934">
        <v>0.115</v>
      </c>
      <c r="B934" t="s">
        <v>764</v>
      </c>
      <c r="C934">
        <v>46077</v>
      </c>
      <c r="D934" s="1">
        <v>41568</v>
      </c>
      <c r="E934" s="4">
        <v>170000</v>
      </c>
      <c r="F934" s="8">
        <f t="shared" si="72"/>
        <v>4</v>
      </c>
      <c r="G934" s="8" t="str">
        <f t="shared" si="73"/>
        <v>250</v>
      </c>
      <c r="H934" s="10" t="str">
        <f t="shared" si="74"/>
        <v>N MAIN ST</v>
      </c>
      <c r="I934" s="8">
        <f t="shared" si="75"/>
        <v>60</v>
      </c>
      <c r="J934" s="10">
        <f t="shared" si="76"/>
        <v>13</v>
      </c>
    </row>
    <row r="935" spans="1:10" hidden="1" x14ac:dyDescent="0.25">
      <c r="A935">
        <v>0.3</v>
      </c>
      <c r="B935" t="s">
        <v>765</v>
      </c>
      <c r="C935">
        <v>46077</v>
      </c>
      <c r="D935" s="1">
        <v>41563</v>
      </c>
      <c r="E935" s="4">
        <v>0</v>
      </c>
      <c r="F935" s="8">
        <f t="shared" si="72"/>
        <v>5</v>
      </c>
      <c r="G935" s="8" t="str">
        <f t="shared" si="73"/>
        <v>8814</v>
      </c>
      <c r="H935" s="10" t="str">
        <f t="shared" si="74"/>
        <v>AMBER STONE CT</v>
      </c>
      <c r="I935" s="8">
        <f t="shared" si="75"/>
        <v>60</v>
      </c>
      <c r="J935" s="10">
        <f t="shared" si="76"/>
        <v>19</v>
      </c>
    </row>
    <row r="936" spans="1:10" x14ac:dyDescent="0.25">
      <c r="A936">
        <v>0.16</v>
      </c>
      <c r="B936" t="s">
        <v>766</v>
      </c>
      <c r="C936">
        <v>46077</v>
      </c>
      <c r="D936" s="1">
        <v>41382</v>
      </c>
      <c r="E936" s="4">
        <v>366000</v>
      </c>
      <c r="F936" s="8">
        <f t="shared" si="72"/>
        <v>5</v>
      </c>
      <c r="G936" s="8" t="str">
        <f t="shared" si="73"/>
        <v>6739</v>
      </c>
      <c r="H936" s="10" t="str">
        <f t="shared" si="74"/>
        <v>DORCHESTER DR</v>
      </c>
      <c r="I936" s="8">
        <f t="shared" si="75"/>
        <v>60</v>
      </c>
      <c r="J936" s="10">
        <f t="shared" si="76"/>
        <v>18</v>
      </c>
    </row>
    <row r="937" spans="1:10" hidden="1" x14ac:dyDescent="0.25">
      <c r="A937">
        <v>1.49</v>
      </c>
      <c r="B937" t="s">
        <v>767</v>
      </c>
      <c r="C937">
        <v>46077</v>
      </c>
      <c r="D937" s="1">
        <v>41544</v>
      </c>
      <c r="E937" s="4">
        <v>0</v>
      </c>
      <c r="F937" s="8">
        <f t="shared" si="72"/>
        <v>2</v>
      </c>
      <c r="G937" s="8" t="str">
        <f t="shared" si="73"/>
        <v>9</v>
      </c>
      <c r="H937" s="10" t="str">
        <f t="shared" si="74"/>
        <v>STONE WALL LN</v>
      </c>
      <c r="I937" s="8">
        <f t="shared" si="75"/>
        <v>60</v>
      </c>
      <c r="J937" s="10">
        <f t="shared" si="76"/>
        <v>15</v>
      </c>
    </row>
    <row r="938" spans="1:10" hidden="1" x14ac:dyDescent="0.25">
      <c r="A938">
        <v>0.18</v>
      </c>
      <c r="B938" t="s">
        <v>347</v>
      </c>
      <c r="C938">
        <v>46077</v>
      </c>
      <c r="D938" s="1">
        <v>41561</v>
      </c>
      <c r="E938" s="4">
        <v>312000</v>
      </c>
      <c r="F938" s="8">
        <f t="shared" si="72"/>
        <v>5</v>
      </c>
      <c r="G938" s="8" t="str">
        <f t="shared" si="73"/>
        <v>7825</v>
      </c>
      <c r="H938" s="10" t="str">
        <f t="shared" si="74"/>
        <v>RINGTAIL CIRCLE</v>
      </c>
      <c r="I938" s="8">
        <f t="shared" si="75"/>
        <v>60</v>
      </c>
      <c r="J938" s="10">
        <f t="shared" si="76"/>
        <v>20</v>
      </c>
    </row>
    <row r="939" spans="1:10" hidden="1" x14ac:dyDescent="0.25">
      <c r="A939">
        <v>0.28000000000000003</v>
      </c>
      <c r="B939" t="s">
        <v>768</v>
      </c>
      <c r="C939">
        <v>46077</v>
      </c>
      <c r="D939" s="1">
        <v>41547</v>
      </c>
      <c r="E939" s="4">
        <v>81000</v>
      </c>
      <c r="F939" s="8">
        <f t="shared" si="72"/>
        <v>5</v>
      </c>
      <c r="G939" s="8" t="str">
        <f t="shared" si="73"/>
        <v>3228</v>
      </c>
      <c r="H939" s="10" t="str">
        <f t="shared" si="74"/>
        <v>PURPLE ASH DRIVE</v>
      </c>
      <c r="I939" s="8">
        <f t="shared" si="75"/>
        <v>60</v>
      </c>
      <c r="J939" s="10">
        <f t="shared" si="76"/>
        <v>21</v>
      </c>
    </row>
    <row r="940" spans="1:10" hidden="1" x14ac:dyDescent="0.25">
      <c r="A940">
        <v>0.18</v>
      </c>
      <c r="B940" t="s">
        <v>769</v>
      </c>
      <c r="C940">
        <v>46077</v>
      </c>
      <c r="D940" s="1">
        <v>41528</v>
      </c>
      <c r="E940" s="4">
        <v>63000</v>
      </c>
      <c r="F940" s="8">
        <f t="shared" si="72"/>
        <v>5</v>
      </c>
      <c r="G940" s="8" t="str">
        <f t="shared" si="73"/>
        <v>7728</v>
      </c>
      <c r="H940" s="10" t="str">
        <f t="shared" si="74"/>
        <v>EAGLE POINT CIRCLE</v>
      </c>
      <c r="I940" s="8">
        <f t="shared" si="75"/>
        <v>60</v>
      </c>
      <c r="J940" s="10">
        <f t="shared" si="76"/>
        <v>23</v>
      </c>
    </row>
    <row r="941" spans="1:10" hidden="1" x14ac:dyDescent="0.25">
      <c r="A941">
        <v>0.25</v>
      </c>
      <c r="B941" t="s">
        <v>770</v>
      </c>
      <c r="C941">
        <v>46077</v>
      </c>
      <c r="D941" s="1">
        <v>41528</v>
      </c>
      <c r="E941" s="4">
        <v>126000</v>
      </c>
      <c r="F941" s="8">
        <f t="shared" si="72"/>
        <v>5</v>
      </c>
      <c r="G941" s="8" t="str">
        <f t="shared" si="73"/>
        <v>7712</v>
      </c>
      <c r="H941" s="10" t="str">
        <f t="shared" si="74"/>
        <v>EAGLE CRESCENT DRIVE</v>
      </c>
      <c r="I941" s="8">
        <f t="shared" si="75"/>
        <v>60</v>
      </c>
      <c r="J941" s="10">
        <f t="shared" si="76"/>
        <v>25</v>
      </c>
    </row>
    <row r="942" spans="1:10" hidden="1" x14ac:dyDescent="0.25">
      <c r="A942">
        <v>0.32</v>
      </c>
      <c r="B942" t="s">
        <v>771</v>
      </c>
      <c r="C942">
        <v>46077</v>
      </c>
      <c r="D942" s="1">
        <v>41537</v>
      </c>
      <c r="E942" s="4">
        <v>438000</v>
      </c>
      <c r="F942" s="8">
        <f t="shared" si="72"/>
        <v>5</v>
      </c>
      <c r="G942" s="8" t="str">
        <f t="shared" si="73"/>
        <v>3635</v>
      </c>
      <c r="H942" s="10" t="str">
        <f t="shared" si="74"/>
        <v>OLD QUARRY DRIVE</v>
      </c>
      <c r="I942" s="8">
        <f t="shared" si="75"/>
        <v>60</v>
      </c>
      <c r="J942" s="10">
        <f t="shared" si="76"/>
        <v>21</v>
      </c>
    </row>
    <row r="943" spans="1:10" hidden="1" x14ac:dyDescent="0.25">
      <c r="A943">
        <v>0.26</v>
      </c>
      <c r="B943" t="s">
        <v>772</v>
      </c>
      <c r="C943">
        <v>46077</v>
      </c>
      <c r="D943" s="1">
        <v>41547</v>
      </c>
      <c r="E943" s="4">
        <v>525000</v>
      </c>
      <c r="F943" s="8">
        <f t="shared" si="72"/>
        <v>5</v>
      </c>
      <c r="G943" s="8" t="str">
        <f t="shared" si="73"/>
        <v>6712</v>
      </c>
      <c r="H943" s="10" t="str">
        <f t="shared" si="74"/>
        <v>BEEKMAN PLACE WEST</v>
      </c>
      <c r="I943" s="8">
        <f t="shared" si="75"/>
        <v>60</v>
      </c>
      <c r="J943" s="10">
        <f t="shared" si="76"/>
        <v>23</v>
      </c>
    </row>
    <row r="944" spans="1:10" hidden="1" x14ac:dyDescent="0.25">
      <c r="A944">
        <v>1.329</v>
      </c>
      <c r="B944" t="s">
        <v>773</v>
      </c>
      <c r="C944">
        <v>46077</v>
      </c>
      <c r="D944" s="1">
        <v>41569</v>
      </c>
      <c r="E944" s="4">
        <v>0</v>
      </c>
      <c r="F944" s="8">
        <f t="shared" si="72"/>
        <v>4</v>
      </c>
      <c r="G944" s="8" t="str">
        <f t="shared" si="73"/>
        <v>272</v>
      </c>
      <c r="H944" s="10" t="str">
        <f t="shared" si="74"/>
        <v>LARKSPUR CT</v>
      </c>
      <c r="I944" s="8">
        <f t="shared" si="75"/>
        <v>60</v>
      </c>
      <c r="J944" s="10">
        <f t="shared" si="76"/>
        <v>15</v>
      </c>
    </row>
    <row r="945" spans="1:10" hidden="1" x14ac:dyDescent="0.25">
      <c r="A945">
        <v>0.17</v>
      </c>
      <c r="B945" t="s">
        <v>346</v>
      </c>
      <c r="C945">
        <v>46077</v>
      </c>
      <c r="D945" s="1">
        <v>41563</v>
      </c>
      <c r="E945" s="4">
        <v>316695</v>
      </c>
      <c r="F945" s="8">
        <f t="shared" si="72"/>
        <v>5</v>
      </c>
      <c r="G945" s="8" t="str">
        <f t="shared" si="73"/>
        <v>7825</v>
      </c>
      <c r="H945" s="10" t="str">
        <f t="shared" si="74"/>
        <v>GRAY EAGLE DRIVE</v>
      </c>
      <c r="I945" s="8">
        <f t="shared" si="75"/>
        <v>60</v>
      </c>
      <c r="J945" s="10">
        <f t="shared" si="76"/>
        <v>21</v>
      </c>
    </row>
    <row r="946" spans="1:10" hidden="1" x14ac:dyDescent="0.25">
      <c r="A946">
        <v>2.6760000000000002</v>
      </c>
      <c r="B946" t="s">
        <v>774</v>
      </c>
      <c r="C946">
        <v>46077</v>
      </c>
      <c r="D946" s="1">
        <v>41554</v>
      </c>
      <c r="E946" s="4">
        <v>345000</v>
      </c>
      <c r="F946" s="8">
        <f t="shared" si="72"/>
        <v>5</v>
      </c>
      <c r="G946" s="8" t="str">
        <f t="shared" si="73"/>
        <v>9305</v>
      </c>
      <c r="H946" s="10" t="str">
        <f t="shared" si="74"/>
        <v>E 200 S</v>
      </c>
      <c r="I946" s="8">
        <f t="shared" si="75"/>
        <v>60</v>
      </c>
      <c r="J946" s="10">
        <f t="shared" si="76"/>
        <v>12</v>
      </c>
    </row>
    <row r="947" spans="1:10" hidden="1" x14ac:dyDescent="0.25">
      <c r="A947">
        <v>0.34399999999999997</v>
      </c>
      <c r="B947" t="s">
        <v>775</v>
      </c>
      <c r="C947">
        <v>46077</v>
      </c>
      <c r="D947" s="1">
        <v>41550</v>
      </c>
      <c r="E947" s="4">
        <v>135000</v>
      </c>
      <c r="F947" s="8">
        <f t="shared" si="72"/>
        <v>4</v>
      </c>
      <c r="G947" s="8" t="str">
        <f t="shared" si="73"/>
        <v>658</v>
      </c>
      <c r="H947" s="10" t="str">
        <f t="shared" si="74"/>
        <v>RUSSELL LAKE W DR</v>
      </c>
      <c r="I947" s="8">
        <f t="shared" si="75"/>
        <v>60</v>
      </c>
      <c r="J947" s="10">
        <f t="shared" si="76"/>
        <v>21</v>
      </c>
    </row>
    <row r="948" spans="1:10" hidden="1" x14ac:dyDescent="0.25">
      <c r="A948">
        <v>0.32</v>
      </c>
      <c r="B948" t="s">
        <v>776</v>
      </c>
      <c r="C948">
        <v>46077</v>
      </c>
      <c r="D948" s="1">
        <v>41556</v>
      </c>
      <c r="E948" s="4">
        <v>498640</v>
      </c>
      <c r="F948" s="8">
        <f t="shared" si="72"/>
        <v>5</v>
      </c>
      <c r="G948" s="8" t="str">
        <f t="shared" si="73"/>
        <v>4647</v>
      </c>
      <c r="H948" s="10" t="str">
        <f t="shared" si="74"/>
        <v>WINTERSTILL RD</v>
      </c>
      <c r="I948" s="8">
        <f t="shared" si="75"/>
        <v>60</v>
      </c>
      <c r="J948" s="10">
        <f t="shared" si="76"/>
        <v>19</v>
      </c>
    </row>
    <row r="949" spans="1:10" hidden="1" x14ac:dyDescent="0.25">
      <c r="A949">
        <v>0.34</v>
      </c>
      <c r="B949" t="s">
        <v>778</v>
      </c>
      <c r="C949">
        <v>46077</v>
      </c>
      <c r="D949" s="1">
        <v>41550</v>
      </c>
      <c r="E949" s="4">
        <v>92835</v>
      </c>
      <c r="F949" s="8">
        <f t="shared" si="72"/>
        <v>5</v>
      </c>
      <c r="G949" s="8" t="str">
        <f t="shared" si="73"/>
        <v>3275</v>
      </c>
      <c r="H949" s="10" t="str">
        <f t="shared" si="74"/>
        <v>WILDLIFE TRAIL</v>
      </c>
      <c r="I949" s="8">
        <f t="shared" si="75"/>
        <v>60</v>
      </c>
      <c r="J949" s="10">
        <f t="shared" si="76"/>
        <v>19</v>
      </c>
    </row>
    <row r="950" spans="1:10" hidden="1" x14ac:dyDescent="0.25">
      <c r="A950">
        <v>0.28000000000000003</v>
      </c>
      <c r="B950" t="s">
        <v>225</v>
      </c>
      <c r="C950">
        <v>46077</v>
      </c>
      <c r="D950" s="1">
        <v>41569</v>
      </c>
      <c r="E950" s="4">
        <v>316545</v>
      </c>
      <c r="F950" s="8">
        <f t="shared" si="72"/>
        <v>5</v>
      </c>
      <c r="G950" s="8" t="str">
        <f t="shared" si="73"/>
        <v>3227</v>
      </c>
      <c r="H950" s="10" t="str">
        <f t="shared" si="74"/>
        <v>PURPLE ASH DRIVE</v>
      </c>
      <c r="I950" s="8">
        <f t="shared" si="75"/>
        <v>60</v>
      </c>
      <c r="J950" s="10">
        <f t="shared" si="76"/>
        <v>21</v>
      </c>
    </row>
    <row r="951" spans="1:10" hidden="1" x14ac:dyDescent="0.25">
      <c r="A951">
        <v>0.49</v>
      </c>
      <c r="B951" t="s">
        <v>779</v>
      </c>
      <c r="C951">
        <v>46077</v>
      </c>
      <c r="D951" s="1">
        <v>41554</v>
      </c>
      <c r="E951" s="4">
        <v>116741</v>
      </c>
      <c r="F951" s="8">
        <f t="shared" si="72"/>
        <v>6</v>
      </c>
      <c r="G951" s="8" t="str">
        <f t="shared" si="73"/>
        <v>11558</v>
      </c>
      <c r="H951" s="10" t="str">
        <f t="shared" si="74"/>
        <v>WILLOW BEND DRIVE</v>
      </c>
      <c r="I951" s="8">
        <f t="shared" si="75"/>
        <v>60</v>
      </c>
      <c r="J951" s="10">
        <f t="shared" si="76"/>
        <v>23</v>
      </c>
    </row>
    <row r="952" spans="1:10" hidden="1" x14ac:dyDescent="0.25">
      <c r="A952">
        <v>0.61</v>
      </c>
      <c r="B952" t="s">
        <v>780</v>
      </c>
      <c r="C952">
        <v>46077</v>
      </c>
      <c r="D952" s="1">
        <v>41550</v>
      </c>
      <c r="E952" s="4">
        <v>100335</v>
      </c>
      <c r="F952" s="8">
        <f t="shared" si="72"/>
        <v>6</v>
      </c>
      <c r="G952" s="8" t="str">
        <f t="shared" si="73"/>
        <v>11522</v>
      </c>
      <c r="H952" s="10" t="str">
        <f t="shared" si="74"/>
        <v>WILLOW BEND DRIVE</v>
      </c>
      <c r="I952" s="8">
        <f t="shared" si="75"/>
        <v>60</v>
      </c>
      <c r="J952" s="10">
        <f t="shared" si="76"/>
        <v>23</v>
      </c>
    </row>
    <row r="953" spans="1:10" hidden="1" x14ac:dyDescent="0.25">
      <c r="A953">
        <v>0.27</v>
      </c>
      <c r="B953" t="s">
        <v>781</v>
      </c>
      <c r="C953">
        <v>46077</v>
      </c>
      <c r="D953" s="1">
        <v>41558</v>
      </c>
      <c r="E953" s="4">
        <v>444390</v>
      </c>
      <c r="F953" s="8">
        <f t="shared" si="72"/>
        <v>5</v>
      </c>
      <c r="G953" s="8" t="str">
        <f t="shared" si="73"/>
        <v>2801</v>
      </c>
      <c r="H953" s="10" t="str">
        <f t="shared" si="74"/>
        <v>W HIGH GROVE CIRCLE</v>
      </c>
      <c r="I953" s="8">
        <f t="shared" si="75"/>
        <v>60</v>
      </c>
      <c r="J953" s="10">
        <f t="shared" si="76"/>
        <v>24</v>
      </c>
    </row>
    <row r="954" spans="1:10" hidden="1" x14ac:dyDescent="0.25">
      <c r="A954">
        <v>0.46</v>
      </c>
      <c r="B954" t="s">
        <v>782</v>
      </c>
      <c r="C954">
        <v>46077</v>
      </c>
      <c r="D954" s="1">
        <v>41563</v>
      </c>
      <c r="E954" s="4">
        <v>425825</v>
      </c>
      <c r="F954" s="8">
        <f t="shared" si="72"/>
        <v>6</v>
      </c>
      <c r="G954" s="8" t="str">
        <f t="shared" si="73"/>
        <v>11545</v>
      </c>
      <c r="H954" s="10" t="str">
        <f t="shared" si="74"/>
        <v>WILLOW BEND DRIVE</v>
      </c>
      <c r="I954" s="8">
        <f t="shared" si="75"/>
        <v>60</v>
      </c>
      <c r="J954" s="10">
        <f t="shared" si="76"/>
        <v>23</v>
      </c>
    </row>
    <row r="955" spans="1:10" hidden="1" x14ac:dyDescent="0.25">
      <c r="A955">
        <v>0.21</v>
      </c>
      <c r="B955" t="s">
        <v>495</v>
      </c>
      <c r="C955">
        <v>46077</v>
      </c>
      <c r="D955" s="1">
        <v>41554</v>
      </c>
      <c r="E955" s="4">
        <v>303660</v>
      </c>
      <c r="F955" s="8">
        <f t="shared" si="72"/>
        <v>5</v>
      </c>
      <c r="G955" s="8" t="str">
        <f t="shared" si="73"/>
        <v>7830</v>
      </c>
      <c r="H955" s="10" t="str">
        <f t="shared" si="74"/>
        <v>GRAY EAGLE DRIVE</v>
      </c>
      <c r="I955" s="8">
        <f t="shared" si="75"/>
        <v>60</v>
      </c>
      <c r="J955" s="10">
        <f t="shared" si="76"/>
        <v>21</v>
      </c>
    </row>
    <row r="956" spans="1:10" hidden="1" x14ac:dyDescent="0.25">
      <c r="A956">
        <v>0.54500000000000004</v>
      </c>
      <c r="B956" t="s">
        <v>729</v>
      </c>
      <c r="C956">
        <v>46077</v>
      </c>
      <c r="D956" s="1">
        <v>41562</v>
      </c>
      <c r="E956" s="4">
        <v>635000</v>
      </c>
      <c r="F956" s="8">
        <f t="shared" si="72"/>
        <v>5</v>
      </c>
      <c r="G956" s="8" t="str">
        <f t="shared" si="73"/>
        <v>9805</v>
      </c>
      <c r="H956" s="10" t="str">
        <f t="shared" si="74"/>
        <v>EQUESTRIAN WAY</v>
      </c>
      <c r="I956" s="8">
        <f t="shared" si="75"/>
        <v>60</v>
      </c>
      <c r="J956" s="10">
        <f t="shared" si="76"/>
        <v>19</v>
      </c>
    </row>
    <row r="957" spans="1:10" hidden="1" x14ac:dyDescent="0.25">
      <c r="A957">
        <v>0.996</v>
      </c>
      <c r="B957" t="s">
        <v>783</v>
      </c>
      <c r="C957">
        <v>46077</v>
      </c>
      <c r="D957" s="1">
        <v>41568</v>
      </c>
      <c r="E957" s="4">
        <v>191000</v>
      </c>
      <c r="F957" s="8">
        <f t="shared" si="72"/>
        <v>4</v>
      </c>
      <c r="G957" s="8" t="str">
        <f t="shared" si="73"/>
        <v>949</v>
      </c>
      <c r="H957" s="10" t="str">
        <f t="shared" si="74"/>
        <v>SADDLE BROOK DR</v>
      </c>
      <c r="I957" s="8">
        <f t="shared" si="75"/>
        <v>60</v>
      </c>
      <c r="J957" s="10">
        <f t="shared" si="76"/>
        <v>19</v>
      </c>
    </row>
    <row r="958" spans="1:10" hidden="1" x14ac:dyDescent="0.25">
      <c r="A958">
        <v>4.2999999999999997E-2</v>
      </c>
      <c r="B958" t="s">
        <v>784</v>
      </c>
      <c r="C958">
        <v>46077</v>
      </c>
      <c r="D958" s="1">
        <v>41541</v>
      </c>
      <c r="E958" s="4">
        <v>185000</v>
      </c>
      <c r="F958" s="8">
        <f t="shared" si="72"/>
        <v>6</v>
      </c>
      <c r="G958" s="8" t="str">
        <f t="shared" si="73"/>
        <v>11725</v>
      </c>
      <c r="H958" s="10" t="str">
        <f t="shared" si="74"/>
        <v>CHANT LANE</v>
      </c>
      <c r="I958" s="8">
        <f t="shared" si="75"/>
        <v>60</v>
      </c>
      <c r="J958" s="10">
        <f t="shared" si="76"/>
        <v>16</v>
      </c>
    </row>
    <row r="959" spans="1:10" hidden="1" x14ac:dyDescent="0.25">
      <c r="A959">
        <v>5.8999999999999997E-2</v>
      </c>
      <c r="B959" t="s">
        <v>785</v>
      </c>
      <c r="C959">
        <v>46077</v>
      </c>
      <c r="D959" s="1">
        <v>41530</v>
      </c>
      <c r="E959" s="4">
        <v>134500</v>
      </c>
      <c r="F959" s="8">
        <f t="shared" si="72"/>
        <v>5</v>
      </c>
      <c r="G959" s="8" t="str">
        <f t="shared" si="73"/>
        <v>1540</v>
      </c>
      <c r="H959" s="10" t="str">
        <f t="shared" si="74"/>
        <v>ROANOKE DR</v>
      </c>
      <c r="I959" s="8">
        <f t="shared" si="75"/>
        <v>60</v>
      </c>
      <c r="J959" s="10">
        <f t="shared" si="76"/>
        <v>15</v>
      </c>
    </row>
    <row r="960" spans="1:10" hidden="1" x14ac:dyDescent="0.25">
      <c r="A960">
        <v>0.379</v>
      </c>
      <c r="B960" t="s">
        <v>786</v>
      </c>
      <c r="C960">
        <v>46077</v>
      </c>
      <c r="D960" s="1">
        <v>41486</v>
      </c>
      <c r="E960" s="4">
        <v>337000</v>
      </c>
      <c r="F960" s="8">
        <f t="shared" si="72"/>
        <v>6</v>
      </c>
      <c r="G960" s="8" t="str">
        <f t="shared" si="73"/>
        <v>12045</v>
      </c>
      <c r="H960" s="10" t="str">
        <f t="shared" si="74"/>
        <v>N MICHIGAN RD</v>
      </c>
      <c r="I960" s="8">
        <f t="shared" si="75"/>
        <v>60</v>
      </c>
      <c r="J960" s="10">
        <f t="shared" si="76"/>
        <v>19</v>
      </c>
    </row>
    <row r="961" spans="1:10" hidden="1" x14ac:dyDescent="0.25">
      <c r="A961">
        <v>0.32</v>
      </c>
      <c r="B961" t="s">
        <v>787</v>
      </c>
      <c r="C961">
        <v>46077</v>
      </c>
      <c r="D961" s="1">
        <v>41544</v>
      </c>
      <c r="E961" s="4">
        <v>274900</v>
      </c>
      <c r="F961" s="8">
        <f t="shared" si="72"/>
        <v>5</v>
      </c>
      <c r="G961" s="8" t="str">
        <f t="shared" si="73"/>
        <v>7737</v>
      </c>
      <c r="H961" s="10" t="str">
        <f t="shared" si="74"/>
        <v>EAGLE POINT CIRCLE</v>
      </c>
      <c r="I961" s="8">
        <f t="shared" si="75"/>
        <v>60</v>
      </c>
      <c r="J961" s="10">
        <f t="shared" si="76"/>
        <v>23</v>
      </c>
    </row>
    <row r="962" spans="1:10" x14ac:dyDescent="0.25">
      <c r="A962">
        <v>0.20699999999999999</v>
      </c>
      <c r="B962" t="s">
        <v>1106</v>
      </c>
      <c r="C962">
        <v>46077</v>
      </c>
      <c r="D962" s="1">
        <v>41572</v>
      </c>
      <c r="E962" s="4">
        <v>450000</v>
      </c>
      <c r="F962" s="8">
        <f t="shared" si="72"/>
        <v>5</v>
      </c>
      <c r="G962" s="8" t="str">
        <f t="shared" si="73"/>
        <v>6495</v>
      </c>
      <c r="H962" s="10" t="str">
        <f t="shared" si="74"/>
        <v>FILSON TRACE</v>
      </c>
      <c r="I962" s="8">
        <f t="shared" si="75"/>
        <v>58</v>
      </c>
      <c r="J962" s="10">
        <f t="shared" si="76"/>
        <v>17</v>
      </c>
    </row>
    <row r="963" spans="1:10" hidden="1" x14ac:dyDescent="0.25">
      <c r="A963">
        <v>0.41399999999999998</v>
      </c>
      <c r="B963" t="s">
        <v>788</v>
      </c>
      <c r="C963">
        <v>46077</v>
      </c>
      <c r="D963" s="1">
        <v>41565</v>
      </c>
      <c r="E963" s="4">
        <v>207500</v>
      </c>
      <c r="F963" s="8">
        <f t="shared" ref="F963:F1026" si="77">FIND(" ",B963,1)</f>
        <v>3</v>
      </c>
      <c r="G963" s="8" t="str">
        <f t="shared" ref="G963:G1026" si="78">LEFT(B963,F963-1)</f>
        <v>15</v>
      </c>
      <c r="H963" s="10" t="str">
        <f t="shared" ref="H963:H1026" si="79">MID(B963,F963+1,J963-F963)</f>
        <v>VILLAGE PL</v>
      </c>
      <c r="I963" s="8">
        <f t="shared" ref="I963:I1026" si="80">LEN(B963)</f>
        <v>60</v>
      </c>
      <c r="J963" s="10">
        <f t="shared" ref="J963:J1026" si="81">IF(ISERROR(FIND("  ",B963,1))=FALSE,FIND("  ",B963,1)-1,LEN(B963))</f>
        <v>13</v>
      </c>
    </row>
    <row r="964" spans="1:10" x14ac:dyDescent="0.25">
      <c r="A964">
        <v>0.129</v>
      </c>
      <c r="B964" t="s">
        <v>1100</v>
      </c>
      <c r="C964">
        <v>46077</v>
      </c>
      <c r="D964" s="1">
        <v>41505</v>
      </c>
      <c r="E964" s="4">
        <v>310000</v>
      </c>
      <c r="F964" s="8">
        <f t="shared" si="77"/>
        <v>5</v>
      </c>
      <c r="G964" s="8" t="str">
        <f t="shared" si="78"/>
        <v>6510</v>
      </c>
      <c r="H964" s="10" t="str">
        <f t="shared" si="79"/>
        <v>CURRENT LANE</v>
      </c>
      <c r="I964" s="8">
        <f t="shared" si="80"/>
        <v>63</v>
      </c>
      <c r="J964" s="10">
        <f t="shared" si="81"/>
        <v>17</v>
      </c>
    </row>
    <row r="965" spans="1:10" hidden="1" x14ac:dyDescent="0.25">
      <c r="A965">
        <v>0.86</v>
      </c>
      <c r="B965" t="s">
        <v>777</v>
      </c>
      <c r="C965">
        <v>46077</v>
      </c>
      <c r="D965" s="1">
        <v>41556</v>
      </c>
      <c r="E965" s="4">
        <v>710000</v>
      </c>
      <c r="F965" s="8">
        <f t="shared" si="77"/>
        <v>4</v>
      </c>
      <c r="G965" s="8" t="str">
        <f t="shared" si="78"/>
        <v>645</v>
      </c>
      <c r="H965" s="10" t="str">
        <f t="shared" si="79"/>
        <v>BLOOR LN</v>
      </c>
      <c r="I965" s="8">
        <f t="shared" si="80"/>
        <v>60</v>
      </c>
      <c r="J965" s="10">
        <f t="shared" si="81"/>
        <v>12</v>
      </c>
    </row>
    <row r="966" spans="1:10" hidden="1" x14ac:dyDescent="0.25">
      <c r="A966">
        <v>3.4000000000000002E-2</v>
      </c>
      <c r="B966" t="s">
        <v>790</v>
      </c>
      <c r="C966">
        <v>46077</v>
      </c>
      <c r="D966" s="1">
        <v>41572</v>
      </c>
      <c r="E966" s="4">
        <v>169000</v>
      </c>
      <c r="F966" s="8">
        <f t="shared" si="77"/>
        <v>6</v>
      </c>
      <c r="G966" s="8" t="str">
        <f t="shared" si="78"/>
        <v>11701</v>
      </c>
      <c r="H966" s="10" t="str">
        <f t="shared" si="79"/>
        <v>CHANT LANE</v>
      </c>
      <c r="I966" s="8">
        <f t="shared" si="80"/>
        <v>60</v>
      </c>
      <c r="J966" s="10">
        <f t="shared" si="81"/>
        <v>16</v>
      </c>
    </row>
    <row r="967" spans="1:10" hidden="1" x14ac:dyDescent="0.25">
      <c r="A967">
        <v>1.1299999999999999</v>
      </c>
      <c r="B967" t="s">
        <v>791</v>
      </c>
      <c r="C967">
        <v>46077</v>
      </c>
      <c r="D967" s="1">
        <v>41565</v>
      </c>
      <c r="E967" s="4">
        <v>638582</v>
      </c>
      <c r="F967" s="8">
        <f t="shared" si="77"/>
        <v>6</v>
      </c>
      <c r="G967" s="8" t="str">
        <f t="shared" si="78"/>
        <v>11644</v>
      </c>
      <c r="H967" s="10" t="str">
        <f t="shared" si="79"/>
        <v>WILLOW SPRINGS DRIVE</v>
      </c>
      <c r="I967" s="8">
        <f t="shared" si="80"/>
        <v>60</v>
      </c>
      <c r="J967" s="10">
        <f t="shared" si="81"/>
        <v>26</v>
      </c>
    </row>
    <row r="968" spans="1:10" hidden="1" x14ac:dyDescent="0.25">
      <c r="A968">
        <v>0.34</v>
      </c>
      <c r="B968" t="s">
        <v>792</v>
      </c>
      <c r="C968">
        <v>46077</v>
      </c>
      <c r="D968" s="1">
        <v>41547</v>
      </c>
      <c r="E968" s="4">
        <v>81000</v>
      </c>
      <c r="F968" s="8">
        <f t="shared" si="77"/>
        <v>5</v>
      </c>
      <c r="G968" s="8" t="str">
        <f t="shared" si="78"/>
        <v>3254</v>
      </c>
      <c r="H968" s="10" t="str">
        <f t="shared" si="79"/>
        <v>CIMMARON ASH DR</v>
      </c>
      <c r="I968" s="8">
        <f t="shared" si="80"/>
        <v>60</v>
      </c>
      <c r="J968" s="10">
        <f t="shared" si="81"/>
        <v>20</v>
      </c>
    </row>
    <row r="969" spans="1:10" hidden="1" x14ac:dyDescent="0.25">
      <c r="A969">
        <v>6.24</v>
      </c>
      <c r="B969" t="s">
        <v>793</v>
      </c>
      <c r="C969">
        <v>46077</v>
      </c>
      <c r="D969" s="1">
        <v>41572</v>
      </c>
      <c r="E969" s="4">
        <v>875000</v>
      </c>
      <c r="F969" s="8">
        <f t="shared" si="77"/>
        <v>5</v>
      </c>
      <c r="G969" s="8" t="str">
        <f t="shared" si="78"/>
        <v>9450</v>
      </c>
      <c r="H969" s="10" t="str">
        <f t="shared" si="79"/>
        <v>E 180 S</v>
      </c>
      <c r="I969" s="8">
        <f t="shared" si="80"/>
        <v>60</v>
      </c>
      <c r="J969" s="10">
        <f t="shared" si="81"/>
        <v>12</v>
      </c>
    </row>
    <row r="970" spans="1:10" hidden="1" x14ac:dyDescent="0.25">
      <c r="A970">
        <v>0.28999999999999998</v>
      </c>
      <c r="B970" t="s">
        <v>794</v>
      </c>
      <c r="C970">
        <v>46077</v>
      </c>
      <c r="D970" s="1">
        <v>41572</v>
      </c>
      <c r="E970" s="4">
        <v>428800</v>
      </c>
      <c r="F970" s="8">
        <f t="shared" si="77"/>
        <v>5</v>
      </c>
      <c r="G970" s="8" t="str">
        <f t="shared" si="78"/>
        <v>2810</v>
      </c>
      <c r="H970" s="10" t="str">
        <f t="shared" si="79"/>
        <v>W HIGH GROVE CIRCLE</v>
      </c>
      <c r="I970" s="8">
        <f t="shared" si="80"/>
        <v>60</v>
      </c>
      <c r="J970" s="10">
        <f t="shared" si="81"/>
        <v>24</v>
      </c>
    </row>
    <row r="971" spans="1:10" hidden="1" x14ac:dyDescent="0.25">
      <c r="A971">
        <v>3.4000000000000002E-2</v>
      </c>
      <c r="B971" t="s">
        <v>54</v>
      </c>
      <c r="C971">
        <v>46077</v>
      </c>
      <c r="D971" s="1">
        <v>41542</v>
      </c>
      <c r="E971" s="4">
        <v>164000</v>
      </c>
      <c r="F971" s="8">
        <f t="shared" si="77"/>
        <v>6</v>
      </c>
      <c r="G971" s="8" t="str">
        <f t="shared" si="78"/>
        <v>11723</v>
      </c>
      <c r="H971" s="10" t="str">
        <f t="shared" si="79"/>
        <v>CHANT LANE</v>
      </c>
      <c r="I971" s="8">
        <f t="shared" si="80"/>
        <v>60</v>
      </c>
      <c r="J971" s="10">
        <f t="shared" si="81"/>
        <v>16</v>
      </c>
    </row>
    <row r="972" spans="1:10" hidden="1" x14ac:dyDescent="0.25">
      <c r="A972">
        <v>0.24</v>
      </c>
      <c r="B972" t="s">
        <v>795</v>
      </c>
      <c r="C972">
        <v>46077</v>
      </c>
      <c r="D972" s="1">
        <v>41561</v>
      </c>
      <c r="E972" s="4">
        <v>82000</v>
      </c>
      <c r="F972" s="8">
        <f t="shared" si="77"/>
        <v>5</v>
      </c>
      <c r="G972" s="8" t="str">
        <f t="shared" si="78"/>
        <v>2697</v>
      </c>
      <c r="H972" s="10" t="str">
        <f t="shared" si="79"/>
        <v>E HIGH GROVE CIRCLE</v>
      </c>
      <c r="I972" s="8">
        <f t="shared" si="80"/>
        <v>60</v>
      </c>
      <c r="J972" s="10">
        <f t="shared" si="81"/>
        <v>24</v>
      </c>
    </row>
    <row r="973" spans="1:10" hidden="1" x14ac:dyDescent="0.25">
      <c r="A973">
        <v>0.17</v>
      </c>
      <c r="B973" t="s">
        <v>583</v>
      </c>
      <c r="C973">
        <v>46077</v>
      </c>
      <c r="D973" s="1">
        <v>41577</v>
      </c>
      <c r="E973" s="4">
        <v>270865</v>
      </c>
      <c r="F973" s="8">
        <f t="shared" si="77"/>
        <v>5</v>
      </c>
      <c r="G973" s="8" t="str">
        <f t="shared" si="78"/>
        <v>7821</v>
      </c>
      <c r="H973" s="10" t="str">
        <f t="shared" si="79"/>
        <v>RINGTAIL CIRCLE</v>
      </c>
      <c r="I973" s="8">
        <f t="shared" si="80"/>
        <v>60</v>
      </c>
      <c r="J973" s="10">
        <f t="shared" si="81"/>
        <v>20</v>
      </c>
    </row>
    <row r="974" spans="1:10" hidden="1" x14ac:dyDescent="0.25">
      <c r="A974">
        <v>0.18</v>
      </c>
      <c r="B974" t="s">
        <v>796</v>
      </c>
      <c r="C974">
        <v>46077</v>
      </c>
      <c r="D974" s="1">
        <v>41550</v>
      </c>
      <c r="E974" s="4">
        <v>621000</v>
      </c>
      <c r="F974" s="8">
        <f t="shared" si="77"/>
        <v>5</v>
      </c>
      <c r="G974" s="8" t="str">
        <f t="shared" si="78"/>
        <v>6752</v>
      </c>
      <c r="H974" s="10" t="str">
        <f t="shared" si="79"/>
        <v>CHAPEL CROSSING</v>
      </c>
      <c r="I974" s="8">
        <f t="shared" si="80"/>
        <v>60</v>
      </c>
      <c r="J974" s="10">
        <f t="shared" si="81"/>
        <v>20</v>
      </c>
    </row>
    <row r="975" spans="1:10" hidden="1" x14ac:dyDescent="0.25">
      <c r="A975">
        <v>0.41</v>
      </c>
      <c r="B975" t="s">
        <v>797</v>
      </c>
      <c r="C975">
        <v>46077</v>
      </c>
      <c r="D975" s="1">
        <v>41570</v>
      </c>
      <c r="E975" s="4">
        <v>488350</v>
      </c>
      <c r="F975" s="8">
        <f t="shared" si="77"/>
        <v>5</v>
      </c>
      <c r="G975" s="8" t="str">
        <f t="shared" si="78"/>
        <v>7595</v>
      </c>
      <c r="H975" s="10" t="str">
        <f t="shared" si="79"/>
        <v>BLACKSTONE COURT</v>
      </c>
      <c r="I975" s="8">
        <f t="shared" si="80"/>
        <v>60</v>
      </c>
      <c r="J975" s="10">
        <f t="shared" si="81"/>
        <v>21</v>
      </c>
    </row>
    <row r="976" spans="1:10" hidden="1" x14ac:dyDescent="0.25">
      <c r="A976">
        <v>5.18</v>
      </c>
      <c r="B976" t="s">
        <v>798</v>
      </c>
      <c r="C976">
        <v>46077</v>
      </c>
      <c r="D976" s="1">
        <v>41577</v>
      </c>
      <c r="E976" s="4">
        <v>200000</v>
      </c>
      <c r="F976" s="8">
        <f t="shared" si="77"/>
        <v>5</v>
      </c>
      <c r="G976" s="8" t="str">
        <f t="shared" si="78"/>
        <v>7761</v>
      </c>
      <c r="H976" s="10" t="str">
        <f t="shared" si="79"/>
        <v>Beck Lane</v>
      </c>
      <c r="I976" s="8">
        <f t="shared" si="80"/>
        <v>60</v>
      </c>
      <c r="J976" s="10">
        <f t="shared" si="81"/>
        <v>14</v>
      </c>
    </row>
    <row r="977" spans="1:10" hidden="1" x14ac:dyDescent="0.25">
      <c r="A977">
        <v>0</v>
      </c>
      <c r="B977" t="s">
        <v>799</v>
      </c>
      <c r="C977">
        <v>46077</v>
      </c>
      <c r="D977" s="1">
        <v>41549</v>
      </c>
      <c r="E977" s="4">
        <v>330000</v>
      </c>
      <c r="F977" s="8">
        <f t="shared" si="77"/>
        <v>4</v>
      </c>
      <c r="G977" s="8" t="str">
        <f t="shared" si="78"/>
        <v>201</v>
      </c>
      <c r="H977" s="10" t="str">
        <f t="shared" si="79"/>
        <v>MANCHESTER DR</v>
      </c>
      <c r="I977" s="8">
        <f t="shared" si="80"/>
        <v>60</v>
      </c>
      <c r="J977" s="10">
        <f t="shared" si="81"/>
        <v>17</v>
      </c>
    </row>
    <row r="978" spans="1:10" hidden="1" x14ac:dyDescent="0.25">
      <c r="A978">
        <v>71.846000000000004</v>
      </c>
      <c r="B978" t="s">
        <v>800</v>
      </c>
      <c r="C978">
        <v>46077</v>
      </c>
      <c r="D978" s="1">
        <v>41576</v>
      </c>
      <c r="E978" s="4">
        <v>2000000</v>
      </c>
      <c r="F978" s="8">
        <f t="shared" si="77"/>
        <v>5</v>
      </c>
      <c r="G978" s="8" t="str">
        <f t="shared" si="78"/>
        <v>7802</v>
      </c>
      <c r="H978" s="10" t="str">
        <f t="shared" si="79"/>
        <v>W 96TH ST</v>
      </c>
      <c r="I978" s="8">
        <f t="shared" si="80"/>
        <v>60</v>
      </c>
      <c r="J978" s="10">
        <f t="shared" si="81"/>
        <v>14</v>
      </c>
    </row>
    <row r="979" spans="1:10" hidden="1" x14ac:dyDescent="0.25">
      <c r="A979">
        <v>0.18</v>
      </c>
      <c r="B979" t="s">
        <v>801</v>
      </c>
      <c r="C979">
        <v>46077</v>
      </c>
      <c r="D979" s="1">
        <v>41554</v>
      </c>
      <c r="E979" s="4">
        <v>123172</v>
      </c>
      <c r="F979" s="8">
        <f t="shared" si="77"/>
        <v>5</v>
      </c>
      <c r="G979" s="8" t="str">
        <f t="shared" si="78"/>
        <v>7815</v>
      </c>
      <c r="H979" s="10" t="str">
        <f t="shared" si="79"/>
        <v>GRAY EAGLE DRIVE</v>
      </c>
      <c r="I979" s="8">
        <f t="shared" si="80"/>
        <v>60</v>
      </c>
      <c r="J979" s="10">
        <f t="shared" si="81"/>
        <v>21</v>
      </c>
    </row>
    <row r="980" spans="1:10" hidden="1" x14ac:dyDescent="0.25">
      <c r="A980">
        <v>5.47</v>
      </c>
      <c r="B980" t="s">
        <v>802</v>
      </c>
      <c r="C980">
        <v>46077</v>
      </c>
      <c r="D980" s="1">
        <v>41569</v>
      </c>
      <c r="E980" s="4">
        <v>228000</v>
      </c>
      <c r="F980" s="8">
        <f t="shared" si="77"/>
        <v>5</v>
      </c>
      <c r="G980" s="8" t="str">
        <f t="shared" si="78"/>
        <v>8350</v>
      </c>
      <c r="H980" s="10" t="str">
        <f t="shared" si="79"/>
        <v>E 250 S</v>
      </c>
      <c r="I980" s="8">
        <f t="shared" si="80"/>
        <v>60</v>
      </c>
      <c r="J980" s="10">
        <f t="shared" si="81"/>
        <v>12</v>
      </c>
    </row>
    <row r="981" spans="1:10" hidden="1" x14ac:dyDescent="0.25">
      <c r="A981">
        <v>3.9</v>
      </c>
      <c r="B981" t="s">
        <v>803</v>
      </c>
      <c r="C981">
        <v>46077</v>
      </c>
      <c r="D981" s="1">
        <v>41548</v>
      </c>
      <c r="E981" s="4">
        <v>800000</v>
      </c>
      <c r="F981" s="8">
        <f t="shared" si="77"/>
        <v>5</v>
      </c>
      <c r="G981" s="8" t="str">
        <f t="shared" si="78"/>
        <v>7259</v>
      </c>
      <c r="H981" s="10" t="str">
        <f t="shared" si="79"/>
        <v>HUNT CLUB LN</v>
      </c>
      <c r="I981" s="8">
        <f t="shared" si="80"/>
        <v>60</v>
      </c>
      <c r="J981" s="10">
        <f t="shared" si="81"/>
        <v>17</v>
      </c>
    </row>
    <row r="982" spans="1:10" hidden="1" x14ac:dyDescent="0.25">
      <c r="A982">
        <v>0.18</v>
      </c>
      <c r="B982" t="s">
        <v>804</v>
      </c>
      <c r="C982">
        <v>46077</v>
      </c>
      <c r="D982" s="1">
        <v>41577</v>
      </c>
      <c r="E982" s="4">
        <v>67959</v>
      </c>
      <c r="F982" s="8">
        <f t="shared" si="77"/>
        <v>5</v>
      </c>
      <c r="G982" s="8" t="str">
        <f t="shared" si="78"/>
        <v>6714</v>
      </c>
      <c r="H982" s="10" t="str">
        <f t="shared" si="79"/>
        <v>Chapel Crossing</v>
      </c>
      <c r="I982" s="8">
        <f t="shared" si="80"/>
        <v>60</v>
      </c>
      <c r="J982" s="10">
        <f t="shared" si="81"/>
        <v>20</v>
      </c>
    </row>
    <row r="983" spans="1:10" x14ac:dyDescent="0.25">
      <c r="A983">
        <v>0.22</v>
      </c>
      <c r="B983" t="s">
        <v>1112</v>
      </c>
      <c r="C983">
        <v>46077</v>
      </c>
      <c r="D983" s="1">
        <v>41577</v>
      </c>
      <c r="E983" s="4">
        <v>380000</v>
      </c>
      <c r="F983" s="8">
        <f t="shared" si="77"/>
        <v>5</v>
      </c>
      <c r="G983" s="8" t="str">
        <f t="shared" si="78"/>
        <v>6780</v>
      </c>
      <c r="H983" s="10" t="str">
        <f t="shared" si="79"/>
        <v>LIMEHOUSE DR</v>
      </c>
      <c r="I983" s="8">
        <f t="shared" si="80"/>
        <v>60</v>
      </c>
      <c r="J983" s="10">
        <f t="shared" si="81"/>
        <v>17</v>
      </c>
    </row>
    <row r="984" spans="1:10" hidden="1" x14ac:dyDescent="0.25">
      <c r="A984">
        <v>0.94099999999999995</v>
      </c>
      <c r="B984" t="s">
        <v>805</v>
      </c>
      <c r="C984">
        <v>46077</v>
      </c>
      <c r="D984" s="1">
        <v>41582</v>
      </c>
      <c r="E984" s="4">
        <v>148000</v>
      </c>
      <c r="F984" s="8">
        <f t="shared" si="77"/>
        <v>4</v>
      </c>
      <c r="G984" s="8" t="str">
        <f t="shared" si="78"/>
        <v>785</v>
      </c>
      <c r="H984" s="10" t="str">
        <f t="shared" si="79"/>
        <v>PINEVIEW DR</v>
      </c>
      <c r="I984" s="8">
        <f t="shared" si="80"/>
        <v>60</v>
      </c>
      <c r="J984" s="10">
        <f t="shared" si="81"/>
        <v>15</v>
      </c>
    </row>
    <row r="985" spans="1:10" hidden="1" x14ac:dyDescent="0.25">
      <c r="A985">
        <v>0.47399999999999998</v>
      </c>
      <c r="B985" t="s">
        <v>806</v>
      </c>
      <c r="C985">
        <v>46077</v>
      </c>
      <c r="D985" s="1">
        <v>41534</v>
      </c>
      <c r="E985" s="4">
        <v>80000</v>
      </c>
      <c r="F985" s="8">
        <f t="shared" si="77"/>
        <v>4</v>
      </c>
      <c r="G985" s="8" t="str">
        <f t="shared" si="78"/>
        <v>638</v>
      </c>
      <c r="H985" s="10" t="str">
        <f t="shared" si="79"/>
        <v>KAREN DR</v>
      </c>
      <c r="I985" s="8">
        <f t="shared" si="80"/>
        <v>60</v>
      </c>
      <c r="J985" s="10">
        <f t="shared" si="81"/>
        <v>12</v>
      </c>
    </row>
    <row r="986" spans="1:10" hidden="1" x14ac:dyDescent="0.25">
      <c r="A986">
        <v>0.46</v>
      </c>
      <c r="B986" t="s">
        <v>517</v>
      </c>
      <c r="C986">
        <v>46077</v>
      </c>
      <c r="D986" s="1">
        <v>41576</v>
      </c>
      <c r="E986" s="4">
        <v>331565</v>
      </c>
      <c r="F986" s="8">
        <f t="shared" si="77"/>
        <v>5</v>
      </c>
      <c r="G986" s="8" t="str">
        <f t="shared" si="78"/>
        <v>3245</v>
      </c>
      <c r="H986" s="10" t="str">
        <f t="shared" si="79"/>
        <v>PURPLE ASH DRIVE</v>
      </c>
      <c r="I986" s="8">
        <f t="shared" si="80"/>
        <v>60</v>
      </c>
      <c r="J986" s="10">
        <f t="shared" si="81"/>
        <v>21</v>
      </c>
    </row>
    <row r="987" spans="1:10" hidden="1" x14ac:dyDescent="0.25">
      <c r="A987">
        <v>0.20399999999999999</v>
      </c>
      <c r="B987" t="s">
        <v>71</v>
      </c>
      <c r="C987">
        <v>46077</v>
      </c>
      <c r="D987" s="1">
        <v>41575</v>
      </c>
      <c r="E987" s="4">
        <v>210000</v>
      </c>
      <c r="F987" s="8">
        <f t="shared" si="77"/>
        <v>4</v>
      </c>
      <c r="G987" s="8" t="str">
        <f t="shared" si="78"/>
        <v>101</v>
      </c>
      <c r="H987" s="10" t="str">
        <f t="shared" si="79"/>
        <v>N 8TH ST</v>
      </c>
      <c r="I987" s="8">
        <f t="shared" si="80"/>
        <v>60</v>
      </c>
      <c r="J987" s="10">
        <f t="shared" si="81"/>
        <v>12</v>
      </c>
    </row>
    <row r="988" spans="1:10" hidden="1" x14ac:dyDescent="0.25">
      <c r="A988">
        <v>2.2400000000000002</v>
      </c>
      <c r="B988" t="s">
        <v>391</v>
      </c>
      <c r="C988">
        <v>46077</v>
      </c>
      <c r="D988" s="1">
        <v>41548</v>
      </c>
      <c r="E988" s="4">
        <v>665495</v>
      </c>
      <c r="F988" s="8">
        <f t="shared" si="77"/>
        <v>5</v>
      </c>
      <c r="G988" s="8" t="str">
        <f t="shared" si="78"/>
        <v>2970</v>
      </c>
      <c r="H988" s="10" t="str">
        <f t="shared" si="79"/>
        <v>S 1200 E</v>
      </c>
      <c r="I988" s="8">
        <f t="shared" si="80"/>
        <v>60</v>
      </c>
      <c r="J988" s="10">
        <f t="shared" si="81"/>
        <v>13</v>
      </c>
    </row>
    <row r="989" spans="1:10" hidden="1" x14ac:dyDescent="0.25">
      <c r="A989">
        <v>0.23</v>
      </c>
      <c r="B989" t="s">
        <v>807</v>
      </c>
      <c r="C989">
        <v>46077</v>
      </c>
      <c r="D989" s="1">
        <v>41558</v>
      </c>
      <c r="E989" s="4">
        <v>189000</v>
      </c>
      <c r="F989" s="8">
        <f t="shared" si="77"/>
        <v>5</v>
      </c>
      <c r="G989" s="8" t="str">
        <f t="shared" si="78"/>
        <v>7708</v>
      </c>
      <c r="H989" s="10" t="str">
        <f t="shared" si="79"/>
        <v>EAGLE CRESCENT DRIVE</v>
      </c>
      <c r="I989" s="8">
        <f t="shared" si="80"/>
        <v>60</v>
      </c>
      <c r="J989" s="10">
        <f t="shared" si="81"/>
        <v>25</v>
      </c>
    </row>
    <row r="990" spans="1:10" hidden="1" x14ac:dyDescent="0.25">
      <c r="A990">
        <v>4.2999999999999997E-2</v>
      </c>
      <c r="B990" t="s">
        <v>562</v>
      </c>
      <c r="C990">
        <v>46077</v>
      </c>
      <c r="D990" s="1">
        <v>41579</v>
      </c>
      <c r="E990" s="4">
        <v>190000</v>
      </c>
      <c r="F990" s="8">
        <f t="shared" si="77"/>
        <v>6</v>
      </c>
      <c r="G990" s="8" t="str">
        <f t="shared" si="78"/>
        <v>11910</v>
      </c>
      <c r="H990" s="10" t="str">
        <f t="shared" si="79"/>
        <v>KELSO DR</v>
      </c>
      <c r="I990" s="8">
        <f t="shared" si="80"/>
        <v>60</v>
      </c>
      <c r="J990" s="10">
        <f t="shared" si="81"/>
        <v>14</v>
      </c>
    </row>
    <row r="991" spans="1:10" hidden="1" x14ac:dyDescent="0.25">
      <c r="A991">
        <v>0.33</v>
      </c>
      <c r="B991" t="s">
        <v>40</v>
      </c>
      <c r="C991">
        <v>46077</v>
      </c>
      <c r="D991" s="1">
        <v>41486</v>
      </c>
      <c r="E991" s="4">
        <v>530000</v>
      </c>
      <c r="F991" s="8">
        <f t="shared" si="77"/>
        <v>5</v>
      </c>
      <c r="G991" s="8" t="str">
        <f t="shared" si="78"/>
        <v>2700</v>
      </c>
      <c r="H991" s="10" t="str">
        <f t="shared" si="79"/>
        <v>STILL CREEK DR</v>
      </c>
      <c r="I991" s="8">
        <f t="shared" si="80"/>
        <v>60</v>
      </c>
      <c r="J991" s="10">
        <f t="shared" si="81"/>
        <v>19</v>
      </c>
    </row>
    <row r="992" spans="1:10" x14ac:dyDescent="0.25">
      <c r="A992">
        <v>0.13</v>
      </c>
      <c r="B992" t="s">
        <v>1092</v>
      </c>
      <c r="C992">
        <v>46077</v>
      </c>
      <c r="D992" s="1">
        <v>41416</v>
      </c>
      <c r="E992" s="4">
        <v>352000</v>
      </c>
      <c r="F992" s="8">
        <f t="shared" si="77"/>
        <v>5</v>
      </c>
      <c r="G992" s="8" t="str">
        <f t="shared" si="78"/>
        <v>6519</v>
      </c>
      <c r="H992" s="10" t="str">
        <f t="shared" si="79"/>
        <v>CHEW Way</v>
      </c>
      <c r="I992" s="8">
        <f t="shared" si="80"/>
        <v>57</v>
      </c>
      <c r="J992" s="10">
        <f t="shared" si="81"/>
        <v>13</v>
      </c>
    </row>
    <row r="993" spans="1:10" hidden="1" x14ac:dyDescent="0.25">
      <c r="A993">
        <v>0.34</v>
      </c>
      <c r="B993" t="s">
        <v>808</v>
      </c>
      <c r="C993">
        <v>46077</v>
      </c>
      <c r="D993" s="1">
        <v>41575</v>
      </c>
      <c r="E993" s="4">
        <v>355000</v>
      </c>
      <c r="F993" s="8">
        <f t="shared" si="77"/>
        <v>5</v>
      </c>
      <c r="G993" s="8" t="str">
        <f t="shared" si="78"/>
        <v>4342</v>
      </c>
      <c r="H993" s="10" t="str">
        <f t="shared" si="79"/>
        <v>GREENTHREAD DR</v>
      </c>
      <c r="I993" s="8">
        <f t="shared" si="80"/>
        <v>60</v>
      </c>
      <c r="J993" s="10">
        <f t="shared" si="81"/>
        <v>19</v>
      </c>
    </row>
    <row r="994" spans="1:10" hidden="1" x14ac:dyDescent="0.25">
      <c r="A994">
        <v>0.39</v>
      </c>
      <c r="B994" t="s">
        <v>809</v>
      </c>
      <c r="C994">
        <v>46077</v>
      </c>
      <c r="D994" s="1">
        <v>41572</v>
      </c>
      <c r="E994" s="4">
        <v>545650</v>
      </c>
      <c r="F994" s="8">
        <f t="shared" si="77"/>
        <v>6</v>
      </c>
      <c r="G994" s="8" t="str">
        <f t="shared" si="78"/>
        <v>11128</v>
      </c>
      <c r="H994" s="10" t="str">
        <f t="shared" si="79"/>
        <v>Fontaine Way</v>
      </c>
      <c r="I994" s="8">
        <f t="shared" si="80"/>
        <v>60</v>
      </c>
      <c r="J994" s="10">
        <f t="shared" si="81"/>
        <v>18</v>
      </c>
    </row>
    <row r="995" spans="1:10" hidden="1" x14ac:dyDescent="0.25">
      <c r="A995">
        <v>0.18</v>
      </c>
      <c r="B995" t="s">
        <v>810</v>
      </c>
      <c r="C995">
        <v>46077</v>
      </c>
      <c r="D995" s="1">
        <v>41577</v>
      </c>
      <c r="E995" s="4">
        <v>63909</v>
      </c>
      <c r="F995" s="8">
        <f t="shared" si="77"/>
        <v>5</v>
      </c>
      <c r="G995" s="8" t="str">
        <f t="shared" si="78"/>
        <v>6742</v>
      </c>
      <c r="H995" s="10" t="str">
        <f t="shared" si="79"/>
        <v>Chapel Crossing</v>
      </c>
      <c r="I995" s="8">
        <f t="shared" si="80"/>
        <v>60</v>
      </c>
      <c r="J995" s="10">
        <f t="shared" si="81"/>
        <v>20</v>
      </c>
    </row>
    <row r="996" spans="1:10" hidden="1" x14ac:dyDescent="0.25">
      <c r="A996">
        <v>0.28000000000000003</v>
      </c>
      <c r="B996" t="s">
        <v>84</v>
      </c>
      <c r="C996">
        <v>46077</v>
      </c>
      <c r="D996" s="1">
        <v>41572</v>
      </c>
      <c r="E996" s="4">
        <v>420000</v>
      </c>
      <c r="F996" s="8">
        <f t="shared" si="77"/>
        <v>5</v>
      </c>
      <c r="G996" s="8" t="str">
        <f t="shared" si="78"/>
        <v>3680</v>
      </c>
      <c r="H996" s="10" t="str">
        <f t="shared" si="79"/>
        <v>OLD QUARRY DRIVE</v>
      </c>
      <c r="I996" s="8">
        <f t="shared" si="80"/>
        <v>60</v>
      </c>
      <c r="J996" s="10">
        <f t="shared" si="81"/>
        <v>21</v>
      </c>
    </row>
    <row r="997" spans="1:10" hidden="1" x14ac:dyDescent="0.25">
      <c r="A997">
        <v>0.6</v>
      </c>
      <c r="B997" t="s">
        <v>811</v>
      </c>
      <c r="C997">
        <v>46077</v>
      </c>
      <c r="D997" s="1">
        <v>41577</v>
      </c>
      <c r="E997" s="4">
        <v>0</v>
      </c>
      <c r="F997" s="8">
        <f t="shared" si="77"/>
        <v>5</v>
      </c>
      <c r="G997" s="8" t="str">
        <f t="shared" si="78"/>
        <v>4130</v>
      </c>
      <c r="H997" s="10" t="str">
        <f t="shared" si="79"/>
        <v>FIELD MASTER DR</v>
      </c>
      <c r="I997" s="8">
        <f t="shared" si="80"/>
        <v>60</v>
      </c>
      <c r="J997" s="10">
        <f t="shared" si="81"/>
        <v>20</v>
      </c>
    </row>
    <row r="998" spans="1:10" hidden="1" x14ac:dyDescent="0.25">
      <c r="A998">
        <v>2.87</v>
      </c>
      <c r="B998" t="s">
        <v>812</v>
      </c>
      <c r="C998">
        <v>46077</v>
      </c>
      <c r="D998" s="1">
        <v>41579</v>
      </c>
      <c r="E998" s="4">
        <v>995000</v>
      </c>
      <c r="F998" s="8">
        <f t="shared" si="77"/>
        <v>5</v>
      </c>
      <c r="G998" s="8" t="str">
        <f t="shared" si="78"/>
        <v>7877</v>
      </c>
      <c r="H998" s="10" t="str">
        <f t="shared" si="79"/>
        <v>CHEVAL RUE CT</v>
      </c>
      <c r="I998" s="8">
        <f t="shared" si="80"/>
        <v>60</v>
      </c>
      <c r="J998" s="10">
        <f t="shared" si="81"/>
        <v>18</v>
      </c>
    </row>
    <row r="999" spans="1:10" hidden="1" x14ac:dyDescent="0.25">
      <c r="A999">
        <v>6</v>
      </c>
      <c r="B999" t="s">
        <v>813</v>
      </c>
      <c r="C999">
        <v>46077</v>
      </c>
      <c r="D999" s="1">
        <v>41575</v>
      </c>
      <c r="E999" s="4">
        <v>0</v>
      </c>
      <c r="F999" s="8">
        <f t="shared" si="77"/>
        <v>5</v>
      </c>
      <c r="G999" s="8" t="str">
        <f t="shared" si="78"/>
        <v>3680</v>
      </c>
      <c r="H999" s="10" t="str">
        <f t="shared" si="79"/>
        <v>WILLOW RD</v>
      </c>
      <c r="I999" s="8">
        <f t="shared" si="80"/>
        <v>60</v>
      </c>
      <c r="J999" s="10">
        <f t="shared" si="81"/>
        <v>14</v>
      </c>
    </row>
    <row r="1000" spans="1:10" hidden="1" x14ac:dyDescent="0.25">
      <c r="A1000">
        <v>1.3979999999999999</v>
      </c>
      <c r="B1000" t="s">
        <v>814</v>
      </c>
      <c r="C1000">
        <v>46077</v>
      </c>
      <c r="D1000" s="1">
        <v>41586</v>
      </c>
      <c r="E1000" s="4">
        <v>162400</v>
      </c>
      <c r="F1000" s="8">
        <f t="shared" si="77"/>
        <v>5</v>
      </c>
      <c r="G1000" s="8" t="str">
        <f t="shared" si="78"/>
        <v>5095</v>
      </c>
      <c r="H1000" s="10" t="str">
        <f t="shared" si="79"/>
        <v>W 106TH ST</v>
      </c>
      <c r="I1000" s="8">
        <f t="shared" si="80"/>
        <v>60</v>
      </c>
      <c r="J1000" s="10">
        <f t="shared" si="81"/>
        <v>15</v>
      </c>
    </row>
    <row r="1001" spans="1:10" hidden="1" x14ac:dyDescent="0.25">
      <c r="A1001">
        <v>1.89</v>
      </c>
      <c r="B1001" t="s">
        <v>815</v>
      </c>
      <c r="C1001">
        <v>46077</v>
      </c>
      <c r="D1001" s="1">
        <v>41552</v>
      </c>
      <c r="E1001" s="4">
        <v>0</v>
      </c>
      <c r="F1001" s="8">
        <f t="shared" si="77"/>
        <v>5</v>
      </c>
      <c r="G1001" s="8" t="str">
        <f t="shared" si="78"/>
        <v>9625</v>
      </c>
      <c r="H1001" s="10" t="str">
        <f t="shared" si="79"/>
        <v>PLEASANT VIEW LN</v>
      </c>
      <c r="I1001" s="8">
        <f t="shared" si="80"/>
        <v>60</v>
      </c>
      <c r="J1001" s="10">
        <f t="shared" si="81"/>
        <v>21</v>
      </c>
    </row>
    <row r="1002" spans="1:10" hidden="1" x14ac:dyDescent="0.25">
      <c r="A1002">
        <v>0.33</v>
      </c>
      <c r="B1002" t="s">
        <v>816</v>
      </c>
      <c r="C1002">
        <v>46077</v>
      </c>
      <c r="D1002" s="1">
        <v>41572</v>
      </c>
      <c r="E1002" s="4">
        <v>299500</v>
      </c>
      <c r="F1002" s="8">
        <f t="shared" si="77"/>
        <v>5</v>
      </c>
      <c r="G1002" s="8" t="str">
        <f t="shared" si="78"/>
        <v>3248</v>
      </c>
      <c r="H1002" s="10" t="str">
        <f t="shared" si="79"/>
        <v>AUTUMN ASH DRIVE</v>
      </c>
      <c r="I1002" s="8">
        <f t="shared" si="80"/>
        <v>60</v>
      </c>
      <c r="J1002" s="10">
        <f t="shared" si="81"/>
        <v>21</v>
      </c>
    </row>
    <row r="1003" spans="1:10" hidden="1" x14ac:dyDescent="0.25">
      <c r="A1003">
        <v>0.18</v>
      </c>
      <c r="B1003" t="s">
        <v>680</v>
      </c>
      <c r="C1003">
        <v>46077</v>
      </c>
      <c r="D1003" s="1">
        <v>41568</v>
      </c>
      <c r="E1003" s="4">
        <v>0</v>
      </c>
      <c r="F1003" s="8">
        <f t="shared" si="77"/>
        <v>5</v>
      </c>
      <c r="G1003" s="8" t="str">
        <f t="shared" si="78"/>
        <v>7843</v>
      </c>
      <c r="H1003" s="10" t="str">
        <f t="shared" si="79"/>
        <v>BLUE JAY WAY</v>
      </c>
      <c r="I1003" s="8">
        <f t="shared" si="80"/>
        <v>60</v>
      </c>
      <c r="J1003" s="10">
        <f t="shared" si="81"/>
        <v>17</v>
      </c>
    </row>
    <row r="1004" spans="1:10" hidden="1" x14ac:dyDescent="0.25">
      <c r="A1004">
        <v>5.65</v>
      </c>
      <c r="B1004" t="s">
        <v>817</v>
      </c>
      <c r="C1004">
        <v>46077</v>
      </c>
      <c r="D1004" s="1">
        <v>41586</v>
      </c>
      <c r="E1004" s="4">
        <v>458000</v>
      </c>
      <c r="F1004" s="8">
        <f t="shared" si="77"/>
        <v>5</v>
      </c>
      <c r="G1004" s="8" t="str">
        <f t="shared" si="78"/>
        <v>6100</v>
      </c>
      <c r="H1004" s="10" t="str">
        <f t="shared" si="79"/>
        <v>IRISH HILL</v>
      </c>
      <c r="I1004" s="8">
        <f t="shared" si="80"/>
        <v>60</v>
      </c>
      <c r="J1004" s="10">
        <f t="shared" si="81"/>
        <v>15</v>
      </c>
    </row>
    <row r="1005" spans="1:10" hidden="1" x14ac:dyDescent="0.25">
      <c r="A1005">
        <v>2.06</v>
      </c>
      <c r="B1005" t="s">
        <v>718</v>
      </c>
      <c r="C1005">
        <v>46077</v>
      </c>
      <c r="D1005" s="1">
        <v>41543</v>
      </c>
      <c r="E1005" s="4">
        <v>1195000</v>
      </c>
      <c r="F1005" s="8">
        <f t="shared" si="77"/>
        <v>5</v>
      </c>
      <c r="G1005" s="8" t="str">
        <f t="shared" si="78"/>
        <v>9681</v>
      </c>
      <c r="H1005" s="10" t="str">
        <f t="shared" si="79"/>
        <v>PLEASANT VIEW LN</v>
      </c>
      <c r="I1005" s="8">
        <f t="shared" si="80"/>
        <v>60</v>
      </c>
      <c r="J1005" s="10">
        <f t="shared" si="81"/>
        <v>21</v>
      </c>
    </row>
    <row r="1006" spans="1:10" hidden="1" x14ac:dyDescent="0.25">
      <c r="A1006">
        <v>0.03</v>
      </c>
      <c r="B1006" t="s">
        <v>544</v>
      </c>
      <c r="C1006">
        <v>46077</v>
      </c>
      <c r="D1006" s="1">
        <v>41579</v>
      </c>
      <c r="E1006" s="4">
        <v>150000</v>
      </c>
      <c r="F1006" s="8">
        <f t="shared" si="77"/>
        <v>6</v>
      </c>
      <c r="G1006" s="8" t="str">
        <f t="shared" si="78"/>
        <v>11926</v>
      </c>
      <c r="H1006" s="10" t="str">
        <f t="shared" si="79"/>
        <v>KELSO DR</v>
      </c>
      <c r="I1006" s="8">
        <f t="shared" si="80"/>
        <v>60</v>
      </c>
      <c r="J1006" s="10">
        <f t="shared" si="81"/>
        <v>14</v>
      </c>
    </row>
    <row r="1007" spans="1:10" hidden="1" x14ac:dyDescent="0.25">
      <c r="A1007">
        <v>0.38</v>
      </c>
      <c r="B1007" t="s">
        <v>444</v>
      </c>
      <c r="C1007">
        <v>46077</v>
      </c>
      <c r="D1007" s="1">
        <v>41568</v>
      </c>
      <c r="E1007" s="4">
        <v>462931</v>
      </c>
      <c r="F1007" s="8">
        <f t="shared" si="77"/>
        <v>6</v>
      </c>
      <c r="G1007" s="8" t="str">
        <f t="shared" si="78"/>
        <v>11503</v>
      </c>
      <c r="H1007" s="10" t="str">
        <f t="shared" si="79"/>
        <v>WILDLIFE CT</v>
      </c>
      <c r="I1007" s="8">
        <f t="shared" si="80"/>
        <v>60</v>
      </c>
      <c r="J1007" s="10">
        <f t="shared" si="81"/>
        <v>17</v>
      </c>
    </row>
    <row r="1008" spans="1:10" hidden="1" x14ac:dyDescent="0.25">
      <c r="A1008">
        <v>0.55000000000000004</v>
      </c>
      <c r="B1008" t="s">
        <v>818</v>
      </c>
      <c r="C1008">
        <v>46077</v>
      </c>
      <c r="D1008" s="1">
        <v>41590</v>
      </c>
      <c r="E1008" s="4">
        <v>194000</v>
      </c>
      <c r="F1008" s="8">
        <f t="shared" si="77"/>
        <v>4</v>
      </c>
      <c r="G1008" s="8" t="str">
        <f t="shared" si="78"/>
        <v>701</v>
      </c>
      <c r="H1008" s="10" t="str">
        <f t="shared" si="79"/>
        <v>ELM LN</v>
      </c>
      <c r="I1008" s="8">
        <f t="shared" si="80"/>
        <v>60</v>
      </c>
      <c r="J1008" s="10">
        <f t="shared" si="81"/>
        <v>10</v>
      </c>
    </row>
    <row r="1009" spans="1:10" hidden="1" x14ac:dyDescent="0.25">
      <c r="A1009">
        <v>0.17</v>
      </c>
      <c r="B1009" t="s">
        <v>819</v>
      </c>
      <c r="C1009">
        <v>46077</v>
      </c>
      <c r="D1009" s="1">
        <v>41593</v>
      </c>
      <c r="E1009" s="4">
        <v>233000</v>
      </c>
      <c r="F1009" s="8">
        <f t="shared" si="77"/>
        <v>5</v>
      </c>
      <c r="G1009" s="8" t="str">
        <f t="shared" si="78"/>
        <v>7828</v>
      </c>
      <c r="H1009" s="10" t="str">
        <f t="shared" si="79"/>
        <v>Andaman Dr</v>
      </c>
      <c r="I1009" s="8">
        <f t="shared" si="80"/>
        <v>60</v>
      </c>
      <c r="J1009" s="10">
        <f t="shared" si="81"/>
        <v>15</v>
      </c>
    </row>
    <row r="1010" spans="1:10" hidden="1" x14ac:dyDescent="0.25">
      <c r="A1010">
        <v>0.42</v>
      </c>
      <c r="B1010" t="s">
        <v>820</v>
      </c>
      <c r="C1010">
        <v>46077</v>
      </c>
      <c r="D1010" s="1">
        <v>41591</v>
      </c>
      <c r="E1010" s="4">
        <v>366820</v>
      </c>
      <c r="F1010" s="8">
        <f t="shared" si="77"/>
        <v>5</v>
      </c>
      <c r="G1010" s="8" t="str">
        <f t="shared" si="78"/>
        <v>3241</v>
      </c>
      <c r="H1010" s="10" t="str">
        <f t="shared" si="79"/>
        <v>PURPLE ASH DRIVE</v>
      </c>
      <c r="I1010" s="8">
        <f t="shared" si="80"/>
        <v>60</v>
      </c>
      <c r="J1010" s="10">
        <f t="shared" si="81"/>
        <v>21</v>
      </c>
    </row>
    <row r="1011" spans="1:10" hidden="1" x14ac:dyDescent="0.25">
      <c r="A1011">
        <v>0.28000000000000003</v>
      </c>
      <c r="B1011" t="s">
        <v>516</v>
      </c>
      <c r="C1011">
        <v>46077</v>
      </c>
      <c r="D1011" s="1">
        <v>41590</v>
      </c>
      <c r="E1011" s="4">
        <v>344310</v>
      </c>
      <c r="F1011" s="8">
        <f t="shared" si="77"/>
        <v>5</v>
      </c>
      <c r="G1011" s="8" t="str">
        <f t="shared" si="78"/>
        <v>3236</v>
      </c>
      <c r="H1011" s="10" t="str">
        <f t="shared" si="79"/>
        <v>PURPLE ASH DRIVE</v>
      </c>
      <c r="I1011" s="8">
        <f t="shared" si="80"/>
        <v>60</v>
      </c>
      <c r="J1011" s="10">
        <f t="shared" si="81"/>
        <v>21</v>
      </c>
    </row>
    <row r="1012" spans="1:10" hidden="1" x14ac:dyDescent="0.25">
      <c r="A1012">
        <v>0.3</v>
      </c>
      <c r="B1012" t="s">
        <v>821</v>
      </c>
      <c r="C1012">
        <v>46077</v>
      </c>
      <c r="D1012" s="1">
        <v>41591</v>
      </c>
      <c r="E1012" s="4">
        <v>528305</v>
      </c>
      <c r="F1012" s="8">
        <f t="shared" si="77"/>
        <v>5</v>
      </c>
      <c r="G1012" s="8" t="str">
        <f t="shared" si="78"/>
        <v>2797</v>
      </c>
      <c r="H1012" s="10" t="str">
        <f t="shared" si="79"/>
        <v>W HIGH GROVE CIRCLE</v>
      </c>
      <c r="I1012" s="8">
        <f t="shared" si="80"/>
        <v>60</v>
      </c>
      <c r="J1012" s="10">
        <f t="shared" si="81"/>
        <v>24</v>
      </c>
    </row>
    <row r="1013" spans="1:10" hidden="1" x14ac:dyDescent="0.25">
      <c r="A1013">
        <v>0.33</v>
      </c>
      <c r="B1013" t="s">
        <v>503</v>
      </c>
      <c r="C1013">
        <v>46077</v>
      </c>
      <c r="D1013" s="1">
        <v>41585</v>
      </c>
      <c r="E1013" s="4">
        <v>560000</v>
      </c>
      <c r="F1013" s="8">
        <f t="shared" si="77"/>
        <v>5</v>
      </c>
      <c r="G1013" s="8" t="str">
        <f t="shared" si="78"/>
        <v>2517</v>
      </c>
      <c r="H1013" s="10" t="str">
        <f t="shared" si="79"/>
        <v>WOOD HOLLOW TRAIL</v>
      </c>
      <c r="I1013" s="8">
        <f t="shared" si="80"/>
        <v>60</v>
      </c>
      <c r="J1013" s="10">
        <f t="shared" si="81"/>
        <v>22</v>
      </c>
    </row>
    <row r="1014" spans="1:10" hidden="1" x14ac:dyDescent="0.25">
      <c r="A1014">
        <v>0.21</v>
      </c>
      <c r="B1014" t="s">
        <v>822</v>
      </c>
      <c r="C1014">
        <v>46077</v>
      </c>
      <c r="D1014" s="1">
        <v>41572</v>
      </c>
      <c r="E1014" s="4">
        <v>428015</v>
      </c>
      <c r="F1014" s="8">
        <f t="shared" si="77"/>
        <v>5</v>
      </c>
      <c r="G1014" s="8" t="str">
        <f t="shared" si="78"/>
        <v>2800</v>
      </c>
      <c r="H1014" s="10" t="str">
        <f t="shared" si="79"/>
        <v>W HIGH GROVE CIRCLE</v>
      </c>
      <c r="I1014" s="8">
        <f t="shared" si="80"/>
        <v>60</v>
      </c>
      <c r="J1014" s="10">
        <f t="shared" si="81"/>
        <v>24</v>
      </c>
    </row>
    <row r="1015" spans="1:10" hidden="1" x14ac:dyDescent="0.25">
      <c r="A1015">
        <v>0.51</v>
      </c>
      <c r="B1015" t="s">
        <v>823</v>
      </c>
      <c r="C1015">
        <v>46077</v>
      </c>
      <c r="D1015" s="1">
        <v>41577</v>
      </c>
      <c r="E1015" s="4">
        <v>150000</v>
      </c>
      <c r="F1015" s="8">
        <f t="shared" si="77"/>
        <v>4</v>
      </c>
      <c r="G1015" s="8" t="str">
        <f t="shared" si="78"/>
        <v>921</v>
      </c>
      <c r="H1015" s="10" t="str">
        <f t="shared" si="79"/>
        <v>RAVEN RIDGE</v>
      </c>
      <c r="I1015" s="8">
        <f t="shared" si="80"/>
        <v>60</v>
      </c>
      <c r="J1015" s="10">
        <f t="shared" si="81"/>
        <v>15</v>
      </c>
    </row>
    <row r="1016" spans="1:10" hidden="1" x14ac:dyDescent="0.25">
      <c r="A1016">
        <v>0</v>
      </c>
      <c r="B1016" t="s">
        <v>228</v>
      </c>
      <c r="C1016">
        <v>46077</v>
      </c>
      <c r="D1016" s="1">
        <v>41590</v>
      </c>
      <c r="E1016" s="4">
        <v>330000</v>
      </c>
      <c r="F1016" s="8">
        <f t="shared" si="77"/>
        <v>4</v>
      </c>
      <c r="G1016" s="8" t="str">
        <f t="shared" si="78"/>
        <v>205</v>
      </c>
      <c r="H1016" s="10" t="str">
        <f t="shared" si="79"/>
        <v>MANCHESTER DR</v>
      </c>
      <c r="I1016" s="8">
        <f t="shared" si="80"/>
        <v>60</v>
      </c>
      <c r="J1016" s="10">
        <f t="shared" si="81"/>
        <v>17</v>
      </c>
    </row>
    <row r="1017" spans="1:10" hidden="1" x14ac:dyDescent="0.25">
      <c r="A1017">
        <v>2.6</v>
      </c>
      <c r="B1017" t="s">
        <v>531</v>
      </c>
      <c r="C1017">
        <v>46077</v>
      </c>
      <c r="D1017" s="1">
        <v>41596</v>
      </c>
      <c r="E1017" s="4">
        <v>1600000</v>
      </c>
      <c r="F1017" s="8">
        <f t="shared" si="77"/>
        <v>5</v>
      </c>
      <c r="G1017" s="8" t="str">
        <f t="shared" si="78"/>
        <v>4525</v>
      </c>
      <c r="H1017" s="10" t="str">
        <f t="shared" si="79"/>
        <v>S 975 E</v>
      </c>
      <c r="I1017" s="8">
        <f t="shared" si="80"/>
        <v>60</v>
      </c>
      <c r="J1017" s="10">
        <f t="shared" si="81"/>
        <v>12</v>
      </c>
    </row>
    <row r="1018" spans="1:10" hidden="1" x14ac:dyDescent="0.25">
      <c r="A1018">
        <v>0.35</v>
      </c>
      <c r="B1018" t="s">
        <v>824</v>
      </c>
      <c r="C1018">
        <v>46077</v>
      </c>
      <c r="D1018" s="1">
        <v>41579</v>
      </c>
      <c r="E1018" s="4">
        <v>325000</v>
      </c>
      <c r="F1018" s="8">
        <f t="shared" si="77"/>
        <v>5</v>
      </c>
      <c r="G1018" s="8" t="str">
        <f t="shared" si="78"/>
        <v>1302</v>
      </c>
      <c r="H1018" s="10" t="str">
        <f t="shared" si="79"/>
        <v>HUNTINGTON WOODS RD</v>
      </c>
      <c r="I1018" s="8">
        <f t="shared" si="80"/>
        <v>60</v>
      </c>
      <c r="J1018" s="10">
        <f t="shared" si="81"/>
        <v>24</v>
      </c>
    </row>
    <row r="1019" spans="1:10" hidden="1" x14ac:dyDescent="0.25">
      <c r="A1019">
        <v>1.68</v>
      </c>
      <c r="B1019" t="s">
        <v>825</v>
      </c>
      <c r="C1019">
        <v>46077</v>
      </c>
      <c r="D1019" s="1">
        <v>41593</v>
      </c>
      <c r="E1019" s="4">
        <v>300000</v>
      </c>
      <c r="F1019" s="8">
        <f t="shared" si="77"/>
        <v>6</v>
      </c>
      <c r="G1019" s="8" t="str">
        <f t="shared" si="78"/>
        <v>11915</v>
      </c>
      <c r="H1019" s="10" t="str">
        <f t="shared" si="79"/>
        <v>SANDY DR</v>
      </c>
      <c r="I1019" s="8">
        <f t="shared" si="80"/>
        <v>60</v>
      </c>
      <c r="J1019" s="10">
        <f t="shared" si="81"/>
        <v>14</v>
      </c>
    </row>
    <row r="1020" spans="1:10" hidden="1" x14ac:dyDescent="0.25">
      <c r="A1020">
        <v>0.26</v>
      </c>
      <c r="B1020" t="s">
        <v>826</v>
      </c>
      <c r="C1020">
        <v>46077</v>
      </c>
      <c r="D1020" s="1">
        <v>41453</v>
      </c>
      <c r="E1020" s="4">
        <v>262000</v>
      </c>
      <c r="F1020" s="8">
        <f t="shared" si="77"/>
        <v>5</v>
      </c>
      <c r="G1020" s="8" t="str">
        <f t="shared" si="78"/>
        <v>6086</v>
      </c>
      <c r="H1020" s="10" t="str">
        <f t="shared" si="79"/>
        <v>CHESTNUT EAGLE DR</v>
      </c>
      <c r="I1020" s="8">
        <f t="shared" si="80"/>
        <v>60</v>
      </c>
      <c r="J1020" s="10">
        <f t="shared" si="81"/>
        <v>22</v>
      </c>
    </row>
    <row r="1021" spans="1:10" hidden="1" x14ac:dyDescent="0.25">
      <c r="A1021">
        <v>0.5</v>
      </c>
      <c r="B1021" t="s">
        <v>827</v>
      </c>
      <c r="C1021">
        <v>46077</v>
      </c>
      <c r="D1021" s="1">
        <v>41582</v>
      </c>
      <c r="E1021" s="4">
        <v>470000</v>
      </c>
      <c r="F1021" s="8">
        <f t="shared" si="77"/>
        <v>5</v>
      </c>
      <c r="G1021" s="8" t="str">
        <f t="shared" si="78"/>
        <v>3255</v>
      </c>
      <c r="H1021" s="10" t="str">
        <f t="shared" si="79"/>
        <v>WILLOW BEND TRAIL</v>
      </c>
      <c r="I1021" s="8">
        <f t="shared" si="80"/>
        <v>60</v>
      </c>
      <c r="J1021" s="10">
        <f t="shared" si="81"/>
        <v>22</v>
      </c>
    </row>
    <row r="1022" spans="1:10" hidden="1" x14ac:dyDescent="0.25">
      <c r="A1022">
        <v>0.28000000000000003</v>
      </c>
      <c r="B1022" t="s">
        <v>828</v>
      </c>
      <c r="C1022">
        <v>46077</v>
      </c>
      <c r="D1022" s="1">
        <v>41586</v>
      </c>
      <c r="E1022" s="4">
        <v>379670</v>
      </c>
      <c r="F1022" s="8">
        <f t="shared" si="77"/>
        <v>5</v>
      </c>
      <c r="G1022" s="8" t="str">
        <f t="shared" si="78"/>
        <v>6436</v>
      </c>
      <c r="H1022" s="10" t="str">
        <f t="shared" si="79"/>
        <v>BLACKSTONE DR</v>
      </c>
      <c r="I1022" s="8">
        <f t="shared" si="80"/>
        <v>60</v>
      </c>
      <c r="J1022" s="10">
        <f t="shared" si="81"/>
        <v>18</v>
      </c>
    </row>
    <row r="1023" spans="1:10" hidden="1" x14ac:dyDescent="0.25">
      <c r="A1023">
        <v>0.28000000000000003</v>
      </c>
      <c r="B1023" t="s">
        <v>829</v>
      </c>
      <c r="C1023">
        <v>46077</v>
      </c>
      <c r="D1023" s="1">
        <v>41582</v>
      </c>
      <c r="E1023" s="4">
        <v>361225</v>
      </c>
      <c r="F1023" s="8">
        <f t="shared" si="77"/>
        <v>5</v>
      </c>
      <c r="G1023" s="8" t="str">
        <f t="shared" si="78"/>
        <v>6383</v>
      </c>
      <c r="H1023" s="10" t="str">
        <f t="shared" si="79"/>
        <v>CONCORD DR</v>
      </c>
      <c r="I1023" s="8">
        <f t="shared" si="80"/>
        <v>60</v>
      </c>
      <c r="J1023" s="10">
        <f t="shared" si="81"/>
        <v>15</v>
      </c>
    </row>
    <row r="1024" spans="1:10" hidden="1" x14ac:dyDescent="0.25">
      <c r="A1024">
        <v>0.18</v>
      </c>
      <c r="B1024" t="s">
        <v>496</v>
      </c>
      <c r="C1024">
        <v>46077</v>
      </c>
      <c r="D1024" s="1">
        <v>41583</v>
      </c>
      <c r="E1024" s="4">
        <v>250205</v>
      </c>
      <c r="F1024" s="8">
        <f t="shared" si="77"/>
        <v>5</v>
      </c>
      <c r="G1024" s="8" t="str">
        <f t="shared" si="78"/>
        <v>7827</v>
      </c>
      <c r="H1024" s="10" t="str">
        <f t="shared" si="79"/>
        <v>GRAY EAGLE DRIVE</v>
      </c>
      <c r="I1024" s="8">
        <f t="shared" si="80"/>
        <v>60</v>
      </c>
      <c r="J1024" s="10">
        <f t="shared" si="81"/>
        <v>21</v>
      </c>
    </row>
    <row r="1025" spans="1:10" hidden="1" x14ac:dyDescent="0.25">
      <c r="A1025">
        <v>0.25</v>
      </c>
      <c r="B1025" t="s">
        <v>106</v>
      </c>
      <c r="C1025">
        <v>46077</v>
      </c>
      <c r="D1025" s="1">
        <v>41592</v>
      </c>
      <c r="E1025" s="4">
        <v>251000</v>
      </c>
      <c r="F1025" s="8">
        <f t="shared" si="77"/>
        <v>5</v>
      </c>
      <c r="G1025" s="8" t="str">
        <f t="shared" si="78"/>
        <v>7733</v>
      </c>
      <c r="H1025" s="10" t="str">
        <f t="shared" si="79"/>
        <v>EAGLE POINT CIRCLE</v>
      </c>
      <c r="I1025" s="8">
        <f t="shared" si="80"/>
        <v>60</v>
      </c>
      <c r="J1025" s="10">
        <f t="shared" si="81"/>
        <v>23</v>
      </c>
    </row>
    <row r="1026" spans="1:10" hidden="1" x14ac:dyDescent="0.25">
      <c r="A1026">
        <v>0.28000000000000003</v>
      </c>
      <c r="B1026" t="s">
        <v>830</v>
      </c>
      <c r="C1026">
        <v>46077</v>
      </c>
      <c r="D1026" s="1">
        <v>41593</v>
      </c>
      <c r="E1026" s="4">
        <v>379960</v>
      </c>
      <c r="F1026" s="8">
        <f t="shared" si="77"/>
        <v>5</v>
      </c>
      <c r="G1026" s="8" t="str">
        <f t="shared" si="78"/>
        <v>6416</v>
      </c>
      <c r="H1026" s="10" t="str">
        <f t="shared" si="79"/>
        <v>BLACKSTONE DR</v>
      </c>
      <c r="I1026" s="8">
        <f t="shared" si="80"/>
        <v>60</v>
      </c>
      <c r="J1026" s="10">
        <f t="shared" si="81"/>
        <v>18</v>
      </c>
    </row>
    <row r="1027" spans="1:10" hidden="1" x14ac:dyDescent="0.25">
      <c r="A1027">
        <v>0.31</v>
      </c>
      <c r="B1027" t="s">
        <v>831</v>
      </c>
      <c r="C1027">
        <v>46077</v>
      </c>
      <c r="D1027" s="1">
        <v>41585</v>
      </c>
      <c r="E1027" s="4">
        <v>487915</v>
      </c>
      <c r="F1027" s="8">
        <f t="shared" ref="F1027:F1090" si="82">FIND(" ",B1027,1)</f>
        <v>5</v>
      </c>
      <c r="G1027" s="8" t="str">
        <f t="shared" ref="G1027:G1090" si="83">LEFT(B1027,F1027-1)</f>
        <v>7578</v>
      </c>
      <c r="H1027" s="10" t="str">
        <f t="shared" ref="H1027:H1090" si="84">MID(B1027,F1027+1,J1027-F1027)</f>
        <v>BLACKSTONE COURT</v>
      </c>
      <c r="I1027" s="8">
        <f t="shared" ref="I1027:I1090" si="85">LEN(B1027)</f>
        <v>60</v>
      </c>
      <c r="J1027" s="10">
        <f t="shared" ref="J1027:J1090" si="86">IF(ISERROR(FIND("  ",B1027,1))=FALSE,FIND("  ",B1027,1)-1,LEN(B1027))</f>
        <v>21</v>
      </c>
    </row>
    <row r="1028" spans="1:10" hidden="1" x14ac:dyDescent="0.25">
      <c r="A1028">
        <v>0.51</v>
      </c>
      <c r="B1028" t="s">
        <v>832</v>
      </c>
      <c r="C1028">
        <v>46077</v>
      </c>
      <c r="D1028" s="1">
        <v>41598</v>
      </c>
      <c r="E1028" s="4">
        <v>335000</v>
      </c>
      <c r="F1028" s="8">
        <f t="shared" si="82"/>
        <v>5</v>
      </c>
      <c r="G1028" s="8" t="str">
        <f t="shared" si="83"/>
        <v>1146</v>
      </c>
      <c r="H1028" s="10" t="str">
        <f t="shared" si="84"/>
        <v>WINTERWOOD CT</v>
      </c>
      <c r="I1028" s="8">
        <f t="shared" si="85"/>
        <v>60</v>
      </c>
      <c r="J1028" s="10">
        <f t="shared" si="86"/>
        <v>18</v>
      </c>
    </row>
    <row r="1029" spans="1:10" hidden="1" x14ac:dyDescent="0.25">
      <c r="A1029">
        <v>0.39</v>
      </c>
      <c r="B1029" t="s">
        <v>833</v>
      </c>
      <c r="C1029">
        <v>46077</v>
      </c>
      <c r="D1029" s="1">
        <v>41592</v>
      </c>
      <c r="E1029" s="4">
        <v>165000</v>
      </c>
      <c r="F1029" s="8">
        <f t="shared" si="82"/>
        <v>6</v>
      </c>
      <c r="G1029" s="8" t="str">
        <f t="shared" si="83"/>
        <v>11592</v>
      </c>
      <c r="H1029" s="10" t="str">
        <f t="shared" si="84"/>
        <v>WEEPING WILLOW COURT</v>
      </c>
      <c r="I1029" s="8">
        <f t="shared" si="85"/>
        <v>60</v>
      </c>
      <c r="J1029" s="10">
        <f t="shared" si="86"/>
        <v>26</v>
      </c>
    </row>
    <row r="1030" spans="1:10" hidden="1" x14ac:dyDescent="0.25">
      <c r="A1030">
        <v>0.39</v>
      </c>
      <c r="B1030" t="s">
        <v>834</v>
      </c>
      <c r="C1030">
        <v>46077</v>
      </c>
      <c r="D1030" s="1">
        <v>41562</v>
      </c>
      <c r="E1030" s="4">
        <v>422375</v>
      </c>
      <c r="F1030" s="8">
        <f t="shared" si="82"/>
        <v>5</v>
      </c>
      <c r="G1030" s="8" t="str">
        <f t="shared" si="83"/>
        <v>8780</v>
      </c>
      <c r="H1030" s="10" t="str">
        <f t="shared" si="84"/>
        <v>SUGAR CAY COURT</v>
      </c>
      <c r="I1030" s="8">
        <f t="shared" si="85"/>
        <v>60</v>
      </c>
      <c r="J1030" s="10">
        <f t="shared" si="86"/>
        <v>20</v>
      </c>
    </row>
    <row r="1031" spans="1:10" hidden="1" x14ac:dyDescent="0.25">
      <c r="A1031">
        <v>0.18</v>
      </c>
      <c r="B1031" t="s">
        <v>835</v>
      </c>
      <c r="C1031">
        <v>46077</v>
      </c>
      <c r="D1031" s="1">
        <v>41578</v>
      </c>
      <c r="E1031" s="4">
        <v>239300</v>
      </c>
      <c r="F1031" s="8">
        <f t="shared" si="82"/>
        <v>5</v>
      </c>
      <c r="G1031" s="8" t="str">
        <f t="shared" si="83"/>
        <v>6032</v>
      </c>
      <c r="H1031" s="10" t="str">
        <f t="shared" si="84"/>
        <v>SUGAR MAPLE DRIVE</v>
      </c>
      <c r="I1031" s="8">
        <f t="shared" si="85"/>
        <v>60</v>
      </c>
      <c r="J1031" s="10">
        <f t="shared" si="86"/>
        <v>22</v>
      </c>
    </row>
    <row r="1032" spans="1:10" hidden="1" x14ac:dyDescent="0.25">
      <c r="A1032">
        <v>1.28</v>
      </c>
      <c r="B1032" t="s">
        <v>836</v>
      </c>
      <c r="C1032">
        <v>46077</v>
      </c>
      <c r="D1032" s="1">
        <v>41592</v>
      </c>
      <c r="E1032" s="4">
        <v>220000</v>
      </c>
      <c r="F1032" s="8">
        <f t="shared" si="82"/>
        <v>6</v>
      </c>
      <c r="G1032" s="8" t="str">
        <f t="shared" si="83"/>
        <v>11621</v>
      </c>
      <c r="H1032" s="10" t="str">
        <f t="shared" si="84"/>
        <v>WILLOW SPRINGS DRIVE</v>
      </c>
      <c r="I1032" s="8">
        <f t="shared" si="85"/>
        <v>60</v>
      </c>
      <c r="J1032" s="10">
        <f t="shared" si="86"/>
        <v>26</v>
      </c>
    </row>
    <row r="1033" spans="1:10" hidden="1" x14ac:dyDescent="0.25">
      <c r="A1033">
        <v>2</v>
      </c>
      <c r="B1033" t="s">
        <v>837</v>
      </c>
      <c r="C1033">
        <v>46077</v>
      </c>
      <c r="D1033" s="1">
        <v>41583</v>
      </c>
      <c r="E1033" s="4">
        <v>820000</v>
      </c>
      <c r="F1033" s="8">
        <f t="shared" si="82"/>
        <v>5</v>
      </c>
      <c r="G1033" s="8" t="str">
        <f t="shared" si="83"/>
        <v>9368</v>
      </c>
      <c r="H1033" s="10" t="str">
        <f t="shared" si="84"/>
        <v>TIMBERWOLF LN</v>
      </c>
      <c r="I1033" s="8">
        <f t="shared" si="85"/>
        <v>60</v>
      </c>
      <c r="J1033" s="10">
        <f t="shared" si="86"/>
        <v>18</v>
      </c>
    </row>
    <row r="1034" spans="1:10" hidden="1" x14ac:dyDescent="0.25">
      <c r="A1034">
        <v>0.5</v>
      </c>
      <c r="B1034" t="s">
        <v>401</v>
      </c>
      <c r="C1034">
        <v>46077</v>
      </c>
      <c r="D1034" s="1">
        <v>41599</v>
      </c>
      <c r="E1034" s="4">
        <v>362080</v>
      </c>
      <c r="F1034" s="8">
        <f t="shared" si="82"/>
        <v>5</v>
      </c>
      <c r="G1034" s="8" t="str">
        <f t="shared" si="83"/>
        <v>3256</v>
      </c>
      <c r="H1034" s="10" t="str">
        <f t="shared" si="84"/>
        <v>CIMMARON ASH DR</v>
      </c>
      <c r="I1034" s="8">
        <f t="shared" si="85"/>
        <v>60</v>
      </c>
      <c r="J1034" s="10">
        <f t="shared" si="86"/>
        <v>20</v>
      </c>
    </row>
    <row r="1035" spans="1:10" hidden="1" x14ac:dyDescent="0.25">
      <c r="A1035">
        <v>2.75</v>
      </c>
      <c r="B1035" t="s">
        <v>838</v>
      </c>
      <c r="C1035">
        <v>46077</v>
      </c>
      <c r="D1035" s="1">
        <v>41593</v>
      </c>
      <c r="E1035" s="4">
        <v>130000</v>
      </c>
      <c r="F1035" s="8">
        <f t="shared" si="82"/>
        <v>5</v>
      </c>
      <c r="G1035" s="8" t="str">
        <f t="shared" si="83"/>
        <v>9602</v>
      </c>
      <c r="H1035" s="10" t="str">
        <f t="shared" si="84"/>
        <v>E 100 S</v>
      </c>
      <c r="I1035" s="8">
        <f t="shared" si="85"/>
        <v>60</v>
      </c>
      <c r="J1035" s="10">
        <f t="shared" si="86"/>
        <v>12</v>
      </c>
    </row>
    <row r="1036" spans="1:10" hidden="1" x14ac:dyDescent="0.25">
      <c r="A1036">
        <v>0.51</v>
      </c>
      <c r="B1036" t="s">
        <v>823</v>
      </c>
      <c r="C1036">
        <v>46077</v>
      </c>
      <c r="D1036" s="1">
        <v>41579</v>
      </c>
      <c r="E1036" s="4">
        <v>150000</v>
      </c>
      <c r="F1036" s="8">
        <f t="shared" si="82"/>
        <v>4</v>
      </c>
      <c r="G1036" s="8" t="str">
        <f t="shared" si="83"/>
        <v>921</v>
      </c>
      <c r="H1036" s="10" t="str">
        <f t="shared" si="84"/>
        <v>RAVEN RIDGE</v>
      </c>
      <c r="I1036" s="8">
        <f t="shared" si="85"/>
        <v>60</v>
      </c>
      <c r="J1036" s="10">
        <f t="shared" si="86"/>
        <v>15</v>
      </c>
    </row>
    <row r="1037" spans="1:10" hidden="1" x14ac:dyDescent="0.25">
      <c r="A1037">
        <v>0.126</v>
      </c>
      <c r="B1037" t="s">
        <v>839</v>
      </c>
      <c r="C1037">
        <v>46077</v>
      </c>
      <c r="D1037" s="1">
        <v>41600</v>
      </c>
      <c r="E1037" s="4">
        <v>193000</v>
      </c>
      <c r="F1037" s="8">
        <f t="shared" si="82"/>
        <v>3</v>
      </c>
      <c r="G1037" s="8" t="str">
        <f t="shared" si="83"/>
        <v>32</v>
      </c>
      <c r="H1037" s="10" t="str">
        <f t="shared" si="84"/>
        <v>CHESTNUT CT</v>
      </c>
      <c r="I1037" s="8">
        <f t="shared" si="85"/>
        <v>60</v>
      </c>
      <c r="J1037" s="10">
        <f t="shared" si="86"/>
        <v>14</v>
      </c>
    </row>
    <row r="1038" spans="1:10" x14ac:dyDescent="0.25">
      <c r="A1038">
        <v>0.154</v>
      </c>
      <c r="B1038" t="s">
        <v>1093</v>
      </c>
      <c r="C1038">
        <v>46077</v>
      </c>
      <c r="D1038" s="1">
        <v>41600</v>
      </c>
      <c r="E1038" s="4">
        <v>418500</v>
      </c>
      <c r="F1038" s="8">
        <f t="shared" si="82"/>
        <v>5</v>
      </c>
      <c r="G1038" s="8" t="str">
        <f t="shared" si="83"/>
        <v>6693</v>
      </c>
      <c r="H1038" s="10" t="str">
        <f t="shared" si="84"/>
        <v>CHEW WAY</v>
      </c>
      <c r="I1038" s="8">
        <f t="shared" si="85"/>
        <v>57</v>
      </c>
      <c r="J1038" s="10">
        <f t="shared" si="86"/>
        <v>13</v>
      </c>
    </row>
    <row r="1039" spans="1:10" hidden="1" x14ac:dyDescent="0.25">
      <c r="A1039">
        <v>0.53800000000000003</v>
      </c>
      <c r="B1039" t="s">
        <v>840</v>
      </c>
      <c r="C1039">
        <v>46077</v>
      </c>
      <c r="D1039" s="1">
        <v>41585</v>
      </c>
      <c r="E1039" s="4">
        <v>305315</v>
      </c>
      <c r="F1039" s="8">
        <f t="shared" si="82"/>
        <v>4</v>
      </c>
      <c r="G1039" s="8" t="str">
        <f t="shared" si="83"/>
        <v>615</v>
      </c>
      <c r="H1039" s="10" t="str">
        <f t="shared" si="84"/>
        <v>MORNINGSIDE DR</v>
      </c>
      <c r="I1039" s="8">
        <f t="shared" si="85"/>
        <v>60</v>
      </c>
      <c r="J1039" s="10">
        <f t="shared" si="86"/>
        <v>18</v>
      </c>
    </row>
    <row r="1040" spans="1:10" hidden="1" x14ac:dyDescent="0.25">
      <c r="A1040">
        <v>0.30199999999999999</v>
      </c>
      <c r="B1040" t="s">
        <v>841</v>
      </c>
      <c r="C1040">
        <v>46077</v>
      </c>
      <c r="D1040" s="1">
        <v>41605</v>
      </c>
      <c r="E1040" s="4">
        <v>353380</v>
      </c>
      <c r="F1040" s="8">
        <f t="shared" si="82"/>
        <v>5</v>
      </c>
      <c r="G1040" s="8" t="str">
        <f t="shared" si="83"/>
        <v>8952</v>
      </c>
      <c r="H1040" s="10" t="str">
        <f t="shared" si="84"/>
        <v>WINDPOINTE PASS</v>
      </c>
      <c r="I1040" s="8">
        <f t="shared" si="85"/>
        <v>60</v>
      </c>
      <c r="J1040" s="10">
        <f t="shared" si="86"/>
        <v>20</v>
      </c>
    </row>
    <row r="1041" spans="1:10" hidden="1" x14ac:dyDescent="0.25">
      <c r="A1041">
        <v>0.16</v>
      </c>
      <c r="B1041" t="s">
        <v>842</v>
      </c>
      <c r="C1041">
        <v>46077</v>
      </c>
      <c r="D1041" s="1">
        <v>41543</v>
      </c>
      <c r="E1041" s="4">
        <v>260647</v>
      </c>
      <c r="F1041" s="8">
        <f t="shared" si="82"/>
        <v>5</v>
      </c>
      <c r="G1041" s="8" t="str">
        <f t="shared" si="83"/>
        <v>6141</v>
      </c>
      <c r="H1041" s="10" t="str">
        <f t="shared" si="84"/>
        <v>SILVER MAPLE WAY</v>
      </c>
      <c r="I1041" s="8">
        <f t="shared" si="85"/>
        <v>60</v>
      </c>
      <c r="J1041" s="10">
        <f t="shared" si="86"/>
        <v>21</v>
      </c>
    </row>
    <row r="1042" spans="1:10" hidden="1" x14ac:dyDescent="0.25">
      <c r="A1042">
        <v>0.28000000000000003</v>
      </c>
      <c r="B1042" t="s">
        <v>843</v>
      </c>
      <c r="C1042">
        <v>46077</v>
      </c>
      <c r="D1042" s="1">
        <v>41593</v>
      </c>
      <c r="E1042" s="4">
        <v>67500</v>
      </c>
      <c r="F1042" s="8">
        <f t="shared" si="82"/>
        <v>5</v>
      </c>
      <c r="G1042" s="8" t="str">
        <f t="shared" si="83"/>
        <v>3660</v>
      </c>
      <c r="H1042" s="10" t="str">
        <f t="shared" si="84"/>
        <v>OLD QUARRY DRIVE</v>
      </c>
      <c r="I1042" s="8">
        <f t="shared" si="85"/>
        <v>60</v>
      </c>
      <c r="J1042" s="10">
        <f t="shared" si="86"/>
        <v>21</v>
      </c>
    </row>
    <row r="1043" spans="1:10" hidden="1" x14ac:dyDescent="0.25">
      <c r="A1043">
        <v>0.4</v>
      </c>
      <c r="B1043" t="s">
        <v>844</v>
      </c>
      <c r="C1043">
        <v>46077</v>
      </c>
      <c r="D1043" s="1">
        <v>41600</v>
      </c>
      <c r="E1043" s="4">
        <v>340000</v>
      </c>
      <c r="F1043" s="8">
        <f t="shared" si="82"/>
        <v>5</v>
      </c>
      <c r="G1043" s="8" t="str">
        <f t="shared" si="83"/>
        <v>9375</v>
      </c>
      <c r="H1043" s="10" t="str">
        <f t="shared" si="84"/>
        <v>GREENTHREAD LN</v>
      </c>
      <c r="I1043" s="8">
        <f t="shared" si="85"/>
        <v>60</v>
      </c>
      <c r="J1043" s="10">
        <f t="shared" si="86"/>
        <v>19</v>
      </c>
    </row>
    <row r="1044" spans="1:10" hidden="1" x14ac:dyDescent="0.25">
      <c r="A1044">
        <v>0.39</v>
      </c>
      <c r="B1044" t="s">
        <v>643</v>
      </c>
      <c r="C1044">
        <v>46077</v>
      </c>
      <c r="D1044" s="1">
        <v>41610</v>
      </c>
      <c r="E1044" s="4">
        <v>455925</v>
      </c>
      <c r="F1044" s="8">
        <f t="shared" si="82"/>
        <v>5</v>
      </c>
      <c r="G1044" s="8" t="str">
        <f t="shared" si="83"/>
        <v>3268</v>
      </c>
      <c r="H1044" s="10" t="str">
        <f t="shared" si="84"/>
        <v>CIMMARON ASH CT</v>
      </c>
      <c r="I1044" s="8">
        <f t="shared" si="85"/>
        <v>60</v>
      </c>
      <c r="J1044" s="10">
        <f t="shared" si="86"/>
        <v>20</v>
      </c>
    </row>
    <row r="1045" spans="1:10" hidden="1" x14ac:dyDescent="0.25">
      <c r="A1045">
        <v>0.16</v>
      </c>
      <c r="B1045" t="s">
        <v>245</v>
      </c>
      <c r="C1045">
        <v>46077</v>
      </c>
      <c r="D1045" s="1">
        <v>41600</v>
      </c>
      <c r="E1045" s="4">
        <v>286000</v>
      </c>
      <c r="F1045" s="8">
        <f t="shared" si="82"/>
        <v>5</v>
      </c>
      <c r="G1045" s="8" t="str">
        <f t="shared" si="83"/>
        <v>7822</v>
      </c>
      <c r="H1045" s="10" t="str">
        <f t="shared" si="84"/>
        <v>RINGTAIL CIRCLE</v>
      </c>
      <c r="I1045" s="8">
        <f t="shared" si="85"/>
        <v>60</v>
      </c>
      <c r="J1045" s="10">
        <f t="shared" si="86"/>
        <v>20</v>
      </c>
    </row>
    <row r="1046" spans="1:10" hidden="1" x14ac:dyDescent="0.25">
      <c r="A1046">
        <v>0.31</v>
      </c>
      <c r="B1046" t="s">
        <v>845</v>
      </c>
      <c r="C1046">
        <v>46077</v>
      </c>
      <c r="D1046" s="1">
        <v>41605</v>
      </c>
      <c r="E1046" s="4">
        <v>510070</v>
      </c>
      <c r="F1046" s="8">
        <f t="shared" si="82"/>
        <v>5</v>
      </c>
      <c r="G1046" s="8" t="str">
        <f t="shared" si="83"/>
        <v>8810</v>
      </c>
      <c r="H1046" s="10" t="str">
        <f t="shared" si="84"/>
        <v>SUGAR CAY COURT</v>
      </c>
      <c r="I1046" s="8">
        <f t="shared" si="85"/>
        <v>60</v>
      </c>
      <c r="J1046" s="10">
        <f t="shared" si="86"/>
        <v>20</v>
      </c>
    </row>
    <row r="1047" spans="1:10" hidden="1" x14ac:dyDescent="0.25">
      <c r="A1047">
        <v>0.28000000000000003</v>
      </c>
      <c r="B1047" t="s">
        <v>846</v>
      </c>
      <c r="C1047">
        <v>46077</v>
      </c>
      <c r="D1047" s="1">
        <v>41593</v>
      </c>
      <c r="E1047" s="4">
        <v>67500</v>
      </c>
      <c r="F1047" s="8">
        <f t="shared" si="82"/>
        <v>5</v>
      </c>
      <c r="G1047" s="8" t="str">
        <f t="shared" si="83"/>
        <v>3690</v>
      </c>
      <c r="H1047" s="10" t="str">
        <f t="shared" si="84"/>
        <v>OLD QUARRY DRIVE</v>
      </c>
      <c r="I1047" s="8">
        <f t="shared" si="85"/>
        <v>60</v>
      </c>
      <c r="J1047" s="10">
        <f t="shared" si="86"/>
        <v>21</v>
      </c>
    </row>
    <row r="1048" spans="1:10" x14ac:dyDescent="0.25">
      <c r="A1048">
        <v>0.23</v>
      </c>
      <c r="B1048" t="s">
        <v>1074</v>
      </c>
      <c r="C1048">
        <v>46077</v>
      </c>
      <c r="D1048" s="1">
        <v>41585</v>
      </c>
      <c r="E1048" s="4">
        <v>346390</v>
      </c>
      <c r="F1048" s="8">
        <f t="shared" si="82"/>
        <v>5</v>
      </c>
      <c r="G1048" s="8" t="str">
        <f t="shared" si="83"/>
        <v>6526</v>
      </c>
      <c r="H1048" s="10" t="str">
        <f t="shared" si="84"/>
        <v>BROAD ST N</v>
      </c>
      <c r="I1048" s="8">
        <f t="shared" si="85"/>
        <v>55</v>
      </c>
      <c r="J1048" s="10">
        <f t="shared" si="86"/>
        <v>15</v>
      </c>
    </row>
    <row r="1049" spans="1:10" hidden="1" x14ac:dyDescent="0.25">
      <c r="A1049">
        <v>0.21</v>
      </c>
      <c r="B1049" t="s">
        <v>847</v>
      </c>
      <c r="C1049">
        <v>46077</v>
      </c>
      <c r="D1049" s="1">
        <v>41598</v>
      </c>
      <c r="E1049" s="4">
        <v>0</v>
      </c>
      <c r="F1049" s="8">
        <f t="shared" si="82"/>
        <v>6</v>
      </c>
      <c r="G1049" s="8" t="str">
        <f t="shared" si="83"/>
        <v>11515</v>
      </c>
      <c r="H1049" s="10" t="str">
        <f t="shared" si="84"/>
        <v>GOLDEN WILLOW COURT</v>
      </c>
      <c r="I1049" s="8">
        <f t="shared" si="85"/>
        <v>60</v>
      </c>
      <c r="J1049" s="10">
        <f t="shared" si="86"/>
        <v>25</v>
      </c>
    </row>
    <row r="1050" spans="1:10" hidden="1" x14ac:dyDescent="0.25">
      <c r="A1050">
        <v>1.673</v>
      </c>
      <c r="B1050" t="s">
        <v>848</v>
      </c>
      <c r="C1050">
        <v>46077</v>
      </c>
      <c r="D1050" s="1">
        <v>41578</v>
      </c>
      <c r="E1050" s="4">
        <v>400000</v>
      </c>
      <c r="F1050" s="8">
        <f t="shared" si="82"/>
        <v>5</v>
      </c>
      <c r="G1050" s="8" t="str">
        <f t="shared" si="83"/>
        <v>4950</v>
      </c>
      <c r="H1050" s="10" t="str">
        <f t="shared" si="84"/>
        <v>S US 421</v>
      </c>
      <c r="I1050" s="8">
        <f t="shared" si="85"/>
        <v>60</v>
      </c>
      <c r="J1050" s="10">
        <f t="shared" si="86"/>
        <v>13</v>
      </c>
    </row>
    <row r="1051" spans="1:10" hidden="1" x14ac:dyDescent="0.25">
      <c r="A1051">
        <v>0.38</v>
      </c>
      <c r="B1051" t="s">
        <v>849</v>
      </c>
      <c r="C1051">
        <v>46077</v>
      </c>
      <c r="D1051" s="1">
        <v>41598</v>
      </c>
      <c r="E1051" s="4">
        <v>384220</v>
      </c>
      <c r="F1051" s="8">
        <f t="shared" si="82"/>
        <v>5</v>
      </c>
      <c r="G1051" s="8" t="str">
        <f t="shared" si="83"/>
        <v>6353</v>
      </c>
      <c r="H1051" s="10" t="str">
        <f t="shared" si="84"/>
        <v>BLACKSTONE DR</v>
      </c>
      <c r="I1051" s="8">
        <f t="shared" si="85"/>
        <v>60</v>
      </c>
      <c r="J1051" s="10">
        <f t="shared" si="86"/>
        <v>18</v>
      </c>
    </row>
    <row r="1052" spans="1:10" hidden="1" x14ac:dyDescent="0.25">
      <c r="A1052">
        <v>0.31</v>
      </c>
      <c r="B1052" t="s">
        <v>850</v>
      </c>
      <c r="C1052">
        <v>46077</v>
      </c>
      <c r="D1052" s="1">
        <v>41593</v>
      </c>
      <c r="E1052" s="4">
        <v>67500</v>
      </c>
      <c r="F1052" s="8">
        <f t="shared" si="82"/>
        <v>5</v>
      </c>
      <c r="G1052" s="8" t="str">
        <f t="shared" si="83"/>
        <v>9232</v>
      </c>
      <c r="H1052" s="10" t="str">
        <f t="shared" si="84"/>
        <v>KEYSTONE COURT</v>
      </c>
      <c r="I1052" s="8">
        <f t="shared" si="85"/>
        <v>60</v>
      </c>
      <c r="J1052" s="10">
        <f t="shared" si="86"/>
        <v>19</v>
      </c>
    </row>
    <row r="1053" spans="1:10" hidden="1" x14ac:dyDescent="0.25">
      <c r="A1053">
        <v>0.18</v>
      </c>
      <c r="B1053" t="s">
        <v>699</v>
      </c>
      <c r="C1053">
        <v>46077</v>
      </c>
      <c r="D1053" s="1">
        <v>41600</v>
      </c>
      <c r="E1053" s="4">
        <v>257720</v>
      </c>
      <c r="F1053" s="8">
        <f t="shared" si="82"/>
        <v>5</v>
      </c>
      <c r="G1053" s="8" t="str">
        <f t="shared" si="83"/>
        <v>7829</v>
      </c>
      <c r="H1053" s="10" t="str">
        <f t="shared" si="84"/>
        <v>GRAY EAGLE DRIVE</v>
      </c>
      <c r="I1053" s="8">
        <f t="shared" si="85"/>
        <v>60</v>
      </c>
      <c r="J1053" s="10">
        <f t="shared" si="86"/>
        <v>21</v>
      </c>
    </row>
    <row r="1054" spans="1:10" hidden="1" x14ac:dyDescent="0.25">
      <c r="A1054">
        <v>0.28000000000000003</v>
      </c>
      <c r="B1054" t="s">
        <v>851</v>
      </c>
      <c r="C1054">
        <v>46077</v>
      </c>
      <c r="D1054" s="1">
        <v>41599</v>
      </c>
      <c r="E1054" s="4">
        <v>235548</v>
      </c>
      <c r="F1054" s="8">
        <f t="shared" si="82"/>
        <v>5</v>
      </c>
      <c r="G1054" s="8" t="str">
        <f t="shared" si="83"/>
        <v>6038</v>
      </c>
      <c r="H1054" s="10" t="str">
        <f t="shared" si="84"/>
        <v>CHESTNUT EAGLE DR</v>
      </c>
      <c r="I1054" s="8">
        <f t="shared" si="85"/>
        <v>60</v>
      </c>
      <c r="J1054" s="10">
        <f t="shared" si="86"/>
        <v>22</v>
      </c>
    </row>
    <row r="1055" spans="1:10" hidden="1" x14ac:dyDescent="0.25">
      <c r="A1055">
        <v>0.17</v>
      </c>
      <c r="B1055" t="s">
        <v>88</v>
      </c>
      <c r="C1055">
        <v>46077</v>
      </c>
      <c r="D1055" s="1">
        <v>41589</v>
      </c>
      <c r="E1055" s="4">
        <v>90000</v>
      </c>
      <c r="F1055" s="8">
        <f t="shared" si="82"/>
        <v>4</v>
      </c>
      <c r="G1055" s="8" t="str">
        <f t="shared" si="83"/>
        <v>355</v>
      </c>
      <c r="H1055" s="10" t="str">
        <f t="shared" si="84"/>
        <v>S 5TH ST</v>
      </c>
      <c r="I1055" s="8">
        <f t="shared" si="85"/>
        <v>60</v>
      </c>
      <c r="J1055" s="10">
        <f t="shared" si="86"/>
        <v>12</v>
      </c>
    </row>
    <row r="1056" spans="1:10" hidden="1" x14ac:dyDescent="0.25">
      <c r="A1056">
        <v>0.18</v>
      </c>
      <c r="B1056" t="s">
        <v>852</v>
      </c>
      <c r="C1056">
        <v>46077</v>
      </c>
      <c r="D1056" s="1">
        <v>41597</v>
      </c>
      <c r="E1056" s="4">
        <v>307688</v>
      </c>
      <c r="F1056" s="8">
        <f t="shared" si="82"/>
        <v>5</v>
      </c>
      <c r="G1056" s="8" t="str">
        <f t="shared" si="83"/>
        <v>7735</v>
      </c>
      <c r="H1056" s="10" t="str">
        <f t="shared" si="84"/>
        <v>EAGLE CRESCENT DRIVE</v>
      </c>
      <c r="I1056" s="8">
        <f t="shared" si="85"/>
        <v>60</v>
      </c>
      <c r="J1056" s="10">
        <f t="shared" si="86"/>
        <v>25</v>
      </c>
    </row>
    <row r="1057" spans="1:10" hidden="1" x14ac:dyDescent="0.25">
      <c r="A1057">
        <v>0.22</v>
      </c>
      <c r="B1057" t="s">
        <v>853</v>
      </c>
      <c r="C1057">
        <v>46077</v>
      </c>
      <c r="D1057" s="1">
        <v>41586</v>
      </c>
      <c r="E1057" s="4">
        <v>310407</v>
      </c>
      <c r="F1057" s="8">
        <f t="shared" si="82"/>
        <v>5</v>
      </c>
      <c r="G1057" s="8" t="str">
        <f t="shared" si="83"/>
        <v>7729</v>
      </c>
      <c r="H1057" s="10" t="str">
        <f t="shared" si="84"/>
        <v>EAGLE POINT CIRCLE</v>
      </c>
      <c r="I1057" s="8">
        <f t="shared" si="85"/>
        <v>60</v>
      </c>
      <c r="J1057" s="10">
        <f t="shared" si="86"/>
        <v>23</v>
      </c>
    </row>
    <row r="1058" spans="1:10" hidden="1" x14ac:dyDescent="0.25">
      <c r="A1058">
        <v>0.5</v>
      </c>
      <c r="B1058" t="s">
        <v>854</v>
      </c>
      <c r="C1058">
        <v>46077</v>
      </c>
      <c r="D1058" s="1">
        <v>41600</v>
      </c>
      <c r="E1058" s="4">
        <v>435810</v>
      </c>
      <c r="F1058" s="8">
        <f t="shared" si="82"/>
        <v>5</v>
      </c>
      <c r="G1058" s="8" t="str">
        <f t="shared" si="83"/>
        <v>3222</v>
      </c>
      <c r="H1058" s="10" t="str">
        <f t="shared" si="84"/>
        <v>WILLOW BEND TRAIL</v>
      </c>
      <c r="I1058" s="8">
        <f t="shared" si="85"/>
        <v>60</v>
      </c>
      <c r="J1058" s="10">
        <f t="shared" si="86"/>
        <v>22</v>
      </c>
    </row>
    <row r="1059" spans="1:10" hidden="1" x14ac:dyDescent="0.25">
      <c r="A1059">
        <v>0.3</v>
      </c>
      <c r="B1059" t="s">
        <v>855</v>
      </c>
      <c r="C1059">
        <v>46077</v>
      </c>
      <c r="D1059" s="1">
        <v>41599</v>
      </c>
      <c r="E1059" s="4">
        <v>350955</v>
      </c>
      <c r="F1059" s="8">
        <f t="shared" si="82"/>
        <v>5</v>
      </c>
      <c r="G1059" s="8" t="str">
        <f t="shared" si="83"/>
        <v>7583</v>
      </c>
      <c r="H1059" s="10" t="str">
        <f t="shared" si="84"/>
        <v>BLACKSTONE COURT</v>
      </c>
      <c r="I1059" s="8">
        <f t="shared" si="85"/>
        <v>60</v>
      </c>
      <c r="J1059" s="10">
        <f t="shared" si="86"/>
        <v>21</v>
      </c>
    </row>
    <row r="1060" spans="1:10" hidden="1" x14ac:dyDescent="0.25">
      <c r="A1060">
        <v>3.54</v>
      </c>
      <c r="B1060" t="s">
        <v>856</v>
      </c>
      <c r="C1060">
        <v>46077</v>
      </c>
      <c r="D1060" s="1">
        <v>41600</v>
      </c>
      <c r="E1060" s="4">
        <v>750000</v>
      </c>
      <c r="F1060" s="8">
        <f t="shared" si="82"/>
        <v>5</v>
      </c>
      <c r="G1060" s="8" t="str">
        <f t="shared" si="83"/>
        <v>9434</v>
      </c>
      <c r="H1060" s="10" t="str">
        <f t="shared" si="84"/>
        <v>TIMBERWOLF LN</v>
      </c>
      <c r="I1060" s="8">
        <f t="shared" si="85"/>
        <v>60</v>
      </c>
      <c r="J1060" s="10">
        <f t="shared" si="86"/>
        <v>18</v>
      </c>
    </row>
    <row r="1061" spans="1:10" hidden="1" x14ac:dyDescent="0.25">
      <c r="A1061">
        <v>5.8999999999999997E-2</v>
      </c>
      <c r="B1061" t="s">
        <v>857</v>
      </c>
      <c r="C1061">
        <v>46077</v>
      </c>
      <c r="D1061" s="1">
        <v>41603</v>
      </c>
      <c r="E1061" s="4">
        <v>118000</v>
      </c>
      <c r="F1061" s="8">
        <f t="shared" si="82"/>
        <v>5</v>
      </c>
      <c r="G1061" s="8" t="str">
        <f t="shared" si="83"/>
        <v>1541</v>
      </c>
      <c r="H1061" s="10" t="str">
        <f t="shared" si="84"/>
        <v>NORFOLK DR</v>
      </c>
      <c r="I1061" s="8">
        <f t="shared" si="85"/>
        <v>60</v>
      </c>
      <c r="J1061" s="10">
        <f t="shared" si="86"/>
        <v>15</v>
      </c>
    </row>
    <row r="1062" spans="1:10" hidden="1" x14ac:dyDescent="0.25">
      <c r="A1062">
        <v>1.07</v>
      </c>
      <c r="B1062" t="s">
        <v>858</v>
      </c>
      <c r="C1062">
        <v>46077</v>
      </c>
      <c r="D1062" s="1">
        <v>41603</v>
      </c>
      <c r="E1062" s="4">
        <v>230000</v>
      </c>
      <c r="F1062" s="8">
        <f t="shared" si="82"/>
        <v>5</v>
      </c>
      <c r="G1062" s="8" t="str">
        <f t="shared" si="83"/>
        <v>6235</v>
      </c>
      <c r="H1062" s="10" t="str">
        <f t="shared" si="84"/>
        <v>STONEGATE LN</v>
      </c>
      <c r="I1062" s="8">
        <f t="shared" si="85"/>
        <v>60</v>
      </c>
      <c r="J1062" s="10">
        <f t="shared" si="86"/>
        <v>17</v>
      </c>
    </row>
    <row r="1063" spans="1:10" hidden="1" x14ac:dyDescent="0.25">
      <c r="A1063">
        <v>1.7</v>
      </c>
      <c r="B1063" t="s">
        <v>859</v>
      </c>
      <c r="C1063">
        <v>46077</v>
      </c>
      <c r="D1063" s="1">
        <v>41611</v>
      </c>
      <c r="E1063" s="4">
        <v>420000</v>
      </c>
      <c r="F1063" s="8">
        <f t="shared" si="82"/>
        <v>3</v>
      </c>
      <c r="G1063" s="8" t="str">
        <f t="shared" si="83"/>
        <v>90</v>
      </c>
      <c r="H1063" s="10" t="str">
        <f t="shared" si="84"/>
        <v>SMITH LN</v>
      </c>
      <c r="I1063" s="8">
        <f t="shared" si="85"/>
        <v>60</v>
      </c>
      <c r="J1063" s="10">
        <f t="shared" si="86"/>
        <v>11</v>
      </c>
    </row>
    <row r="1064" spans="1:10" x14ac:dyDescent="0.25">
      <c r="A1064">
        <v>0.18</v>
      </c>
      <c r="B1064" t="s">
        <v>1120</v>
      </c>
      <c r="C1064">
        <v>46077</v>
      </c>
      <c r="D1064" s="1">
        <v>41495</v>
      </c>
      <c r="E1064" s="4">
        <v>322000</v>
      </c>
      <c r="F1064" s="8">
        <f t="shared" si="82"/>
        <v>5</v>
      </c>
      <c r="G1064" s="8" t="str">
        <f t="shared" si="83"/>
        <v>6268</v>
      </c>
      <c r="H1064" s="10" t="str">
        <f t="shared" si="84"/>
        <v>STANHOPE PLACE</v>
      </c>
      <c r="I1064" s="8">
        <f t="shared" si="85"/>
        <v>59</v>
      </c>
      <c r="J1064" s="10">
        <f t="shared" si="86"/>
        <v>19</v>
      </c>
    </row>
    <row r="1065" spans="1:10" x14ac:dyDescent="0.25">
      <c r="A1065">
        <v>0.18</v>
      </c>
      <c r="B1065" t="s">
        <v>1120</v>
      </c>
      <c r="C1065">
        <v>46077</v>
      </c>
      <c r="D1065" s="1">
        <v>41583</v>
      </c>
      <c r="E1065" s="4">
        <v>322000</v>
      </c>
      <c r="F1065" s="8">
        <f t="shared" si="82"/>
        <v>5</v>
      </c>
      <c r="G1065" s="8" t="str">
        <f t="shared" si="83"/>
        <v>6268</v>
      </c>
      <c r="H1065" s="10" t="str">
        <f t="shared" si="84"/>
        <v>STANHOPE PLACE</v>
      </c>
      <c r="I1065" s="8">
        <f t="shared" si="85"/>
        <v>59</v>
      </c>
      <c r="J1065" s="10">
        <f t="shared" si="86"/>
        <v>19</v>
      </c>
    </row>
    <row r="1066" spans="1:10" x14ac:dyDescent="0.25">
      <c r="A1066">
        <v>0.10299999999999999</v>
      </c>
      <c r="B1066" t="s">
        <v>1070</v>
      </c>
      <c r="C1066">
        <v>46077</v>
      </c>
      <c r="D1066" s="1">
        <v>41529</v>
      </c>
      <c r="E1066" s="4">
        <v>286000</v>
      </c>
      <c r="F1066" s="8">
        <f t="shared" si="82"/>
        <v>5</v>
      </c>
      <c r="G1066" s="8" t="str">
        <f t="shared" si="83"/>
        <v>6734</v>
      </c>
      <c r="H1066" s="10" t="str">
        <f t="shared" si="84"/>
        <v>BRANFORD DR</v>
      </c>
      <c r="I1066" s="8">
        <f t="shared" si="85"/>
        <v>59</v>
      </c>
      <c r="J1066" s="10">
        <f t="shared" si="86"/>
        <v>16</v>
      </c>
    </row>
    <row r="1067" spans="1:10" hidden="1" x14ac:dyDescent="0.25">
      <c r="A1067">
        <v>0.42</v>
      </c>
      <c r="B1067" t="s">
        <v>860</v>
      </c>
      <c r="C1067">
        <v>46077</v>
      </c>
      <c r="D1067" s="1">
        <v>41613</v>
      </c>
      <c r="E1067" s="4">
        <v>225000</v>
      </c>
      <c r="F1067" s="8">
        <f t="shared" si="82"/>
        <v>5</v>
      </c>
      <c r="G1067" s="8" t="str">
        <f t="shared" si="83"/>
        <v>1825</v>
      </c>
      <c r="H1067" s="10" t="str">
        <f t="shared" si="84"/>
        <v>CONTINENTAL DR</v>
      </c>
      <c r="I1067" s="8">
        <f t="shared" si="85"/>
        <v>60</v>
      </c>
      <c r="J1067" s="10">
        <f t="shared" si="86"/>
        <v>19</v>
      </c>
    </row>
    <row r="1068" spans="1:10" x14ac:dyDescent="0.25">
      <c r="A1068">
        <v>0.17899999999999999</v>
      </c>
      <c r="B1068" t="s">
        <v>1107</v>
      </c>
      <c r="C1068">
        <v>46077</v>
      </c>
      <c r="D1068" s="1">
        <v>41604</v>
      </c>
      <c r="E1068" s="4">
        <v>350000</v>
      </c>
      <c r="F1068" s="8">
        <f t="shared" si="82"/>
        <v>5</v>
      </c>
      <c r="G1068" s="8" t="str">
        <f t="shared" si="83"/>
        <v>6487</v>
      </c>
      <c r="H1068" s="10" t="str">
        <f t="shared" si="84"/>
        <v>FILSON Trace</v>
      </c>
      <c r="I1068" s="8">
        <f t="shared" si="85"/>
        <v>58</v>
      </c>
      <c r="J1068" s="10">
        <f t="shared" si="86"/>
        <v>17</v>
      </c>
    </row>
    <row r="1069" spans="1:10" hidden="1" x14ac:dyDescent="0.25">
      <c r="A1069">
        <v>0.47</v>
      </c>
      <c r="B1069" t="s">
        <v>384</v>
      </c>
      <c r="C1069">
        <v>46077</v>
      </c>
      <c r="D1069" s="1">
        <v>41603</v>
      </c>
      <c r="E1069" s="4">
        <v>86000</v>
      </c>
      <c r="F1069" s="8">
        <f t="shared" si="82"/>
        <v>5</v>
      </c>
      <c r="G1069" s="8" t="str">
        <f t="shared" si="83"/>
        <v>9630</v>
      </c>
      <c r="H1069" s="10" t="str">
        <f t="shared" si="84"/>
        <v>E 600 S</v>
      </c>
      <c r="I1069" s="8">
        <f t="shared" si="85"/>
        <v>60</v>
      </c>
      <c r="J1069" s="10">
        <f t="shared" si="86"/>
        <v>12</v>
      </c>
    </row>
    <row r="1070" spans="1:10" hidden="1" x14ac:dyDescent="0.25">
      <c r="A1070">
        <v>0.33</v>
      </c>
      <c r="B1070" t="s">
        <v>671</v>
      </c>
      <c r="C1070">
        <v>46077</v>
      </c>
      <c r="D1070" s="1">
        <v>41614</v>
      </c>
      <c r="E1070" s="4">
        <v>368575</v>
      </c>
      <c r="F1070" s="8">
        <f t="shared" si="82"/>
        <v>5</v>
      </c>
      <c r="G1070" s="8" t="str">
        <f t="shared" si="83"/>
        <v>3219</v>
      </c>
      <c r="H1070" s="10" t="str">
        <f t="shared" si="84"/>
        <v>CIMMARON ASH DR</v>
      </c>
      <c r="I1070" s="8">
        <f t="shared" si="85"/>
        <v>60</v>
      </c>
      <c r="J1070" s="10">
        <f t="shared" si="86"/>
        <v>20</v>
      </c>
    </row>
    <row r="1071" spans="1:10" hidden="1" x14ac:dyDescent="0.25">
      <c r="A1071">
        <v>0.52</v>
      </c>
      <c r="B1071" t="s">
        <v>861</v>
      </c>
      <c r="C1071">
        <v>46077</v>
      </c>
      <c r="D1071" s="1">
        <v>41528</v>
      </c>
      <c r="E1071" s="4">
        <v>655000</v>
      </c>
      <c r="F1071" s="8">
        <f t="shared" si="82"/>
        <v>5</v>
      </c>
      <c r="G1071" s="8" t="str">
        <f t="shared" si="83"/>
        <v>7658</v>
      </c>
      <c r="H1071" s="10" t="str">
        <f t="shared" si="84"/>
        <v>BISHOPS GREEN</v>
      </c>
      <c r="I1071" s="8">
        <f t="shared" si="85"/>
        <v>60</v>
      </c>
      <c r="J1071" s="10">
        <f t="shared" si="86"/>
        <v>18</v>
      </c>
    </row>
    <row r="1072" spans="1:10" hidden="1" x14ac:dyDescent="0.25">
      <c r="A1072">
        <v>0.58299999999999996</v>
      </c>
      <c r="B1072" t="s">
        <v>761</v>
      </c>
      <c r="C1072">
        <v>46077</v>
      </c>
      <c r="D1072" s="1">
        <v>41603</v>
      </c>
      <c r="E1072" s="4">
        <v>332000</v>
      </c>
      <c r="F1072" s="8">
        <f t="shared" si="82"/>
        <v>5</v>
      </c>
      <c r="G1072" s="8" t="str">
        <f t="shared" si="83"/>
        <v>1045</v>
      </c>
      <c r="H1072" s="10" t="str">
        <f t="shared" si="84"/>
        <v>CROWN POINT</v>
      </c>
      <c r="I1072" s="8">
        <f t="shared" si="85"/>
        <v>60</v>
      </c>
      <c r="J1072" s="10">
        <f t="shared" si="86"/>
        <v>16</v>
      </c>
    </row>
    <row r="1073" spans="1:10" hidden="1" x14ac:dyDescent="0.25">
      <c r="A1073">
        <v>0.32</v>
      </c>
      <c r="B1073" t="s">
        <v>862</v>
      </c>
      <c r="C1073">
        <v>46077</v>
      </c>
      <c r="D1073" s="1">
        <v>41603</v>
      </c>
      <c r="E1073" s="4">
        <v>420705</v>
      </c>
      <c r="F1073" s="8">
        <f t="shared" si="82"/>
        <v>5</v>
      </c>
      <c r="G1073" s="8" t="str">
        <f t="shared" si="83"/>
        <v>6358</v>
      </c>
      <c r="H1073" s="10" t="str">
        <f t="shared" si="84"/>
        <v>BLACKSTONE DR</v>
      </c>
      <c r="I1073" s="8">
        <f t="shared" si="85"/>
        <v>60</v>
      </c>
      <c r="J1073" s="10">
        <f t="shared" si="86"/>
        <v>18</v>
      </c>
    </row>
    <row r="1074" spans="1:10" hidden="1" x14ac:dyDescent="0.25">
      <c r="A1074">
        <v>0.39</v>
      </c>
      <c r="B1074" t="s">
        <v>863</v>
      </c>
      <c r="C1074">
        <v>46077</v>
      </c>
      <c r="D1074" s="1">
        <v>41596</v>
      </c>
      <c r="E1074" s="4">
        <v>485000</v>
      </c>
      <c r="F1074" s="8">
        <f t="shared" si="82"/>
        <v>6</v>
      </c>
      <c r="G1074" s="8" t="str">
        <f t="shared" si="83"/>
        <v>11943</v>
      </c>
      <c r="H1074" s="10" t="str">
        <f t="shared" si="84"/>
        <v>CREEKSTONE WAY</v>
      </c>
      <c r="I1074" s="8">
        <f t="shared" si="85"/>
        <v>60</v>
      </c>
      <c r="J1074" s="10">
        <f t="shared" si="86"/>
        <v>20</v>
      </c>
    </row>
    <row r="1075" spans="1:10" hidden="1" x14ac:dyDescent="0.25">
      <c r="A1075">
        <v>0.35</v>
      </c>
      <c r="B1075" t="s">
        <v>864</v>
      </c>
      <c r="C1075">
        <v>46077</v>
      </c>
      <c r="D1075" s="1">
        <v>41598</v>
      </c>
      <c r="E1075" s="4">
        <v>389900</v>
      </c>
      <c r="F1075" s="8">
        <f t="shared" si="82"/>
        <v>5</v>
      </c>
      <c r="G1075" s="8" t="str">
        <f t="shared" si="83"/>
        <v>2972</v>
      </c>
      <c r="H1075" s="10" t="str">
        <f t="shared" si="84"/>
        <v>STONE CREEK DR</v>
      </c>
      <c r="I1075" s="8">
        <f t="shared" si="85"/>
        <v>60</v>
      </c>
      <c r="J1075" s="10">
        <f t="shared" si="86"/>
        <v>19</v>
      </c>
    </row>
    <row r="1076" spans="1:10" hidden="1" x14ac:dyDescent="0.25">
      <c r="A1076">
        <v>1.1100000000000001</v>
      </c>
      <c r="B1076" t="s">
        <v>865</v>
      </c>
      <c r="C1076">
        <v>46077</v>
      </c>
      <c r="D1076" s="1">
        <v>41590</v>
      </c>
      <c r="E1076" s="4">
        <v>238250</v>
      </c>
      <c r="F1076" s="8">
        <f t="shared" si="82"/>
        <v>5</v>
      </c>
      <c r="G1076" s="8" t="str">
        <f t="shared" si="83"/>
        <v>8050</v>
      </c>
      <c r="H1076" s="10" t="str">
        <f t="shared" si="84"/>
        <v>E SR 334</v>
      </c>
      <c r="I1076" s="8">
        <f t="shared" si="85"/>
        <v>60</v>
      </c>
      <c r="J1076" s="10">
        <f t="shared" si="86"/>
        <v>13</v>
      </c>
    </row>
    <row r="1077" spans="1:10" hidden="1" x14ac:dyDescent="0.25">
      <c r="A1077">
        <v>0.33</v>
      </c>
      <c r="B1077" t="s">
        <v>576</v>
      </c>
      <c r="C1077">
        <v>46077</v>
      </c>
      <c r="D1077" s="1">
        <v>41603</v>
      </c>
      <c r="E1077" s="4">
        <v>566160</v>
      </c>
      <c r="F1077" s="8">
        <f t="shared" si="82"/>
        <v>6</v>
      </c>
      <c r="G1077" s="8" t="str">
        <f t="shared" si="83"/>
        <v>11523</v>
      </c>
      <c r="H1077" s="10" t="str">
        <f t="shared" si="84"/>
        <v>WOOD HOLLOW TRAIL</v>
      </c>
      <c r="I1077" s="8">
        <f t="shared" si="85"/>
        <v>60</v>
      </c>
      <c r="J1077" s="10">
        <f t="shared" si="86"/>
        <v>23</v>
      </c>
    </row>
    <row r="1078" spans="1:10" hidden="1" x14ac:dyDescent="0.25">
      <c r="A1078">
        <v>0.33</v>
      </c>
      <c r="B1078" t="s">
        <v>866</v>
      </c>
      <c r="C1078">
        <v>46077</v>
      </c>
      <c r="D1078" s="1">
        <v>41605</v>
      </c>
      <c r="E1078" s="4">
        <v>480000</v>
      </c>
      <c r="F1078" s="8">
        <f t="shared" si="82"/>
        <v>5</v>
      </c>
      <c r="G1078" s="8" t="str">
        <f t="shared" si="83"/>
        <v>3519</v>
      </c>
      <c r="H1078" s="10" t="str">
        <f t="shared" si="84"/>
        <v>OLD QUARRY DRIVE</v>
      </c>
      <c r="I1078" s="8">
        <f t="shared" si="85"/>
        <v>60</v>
      </c>
      <c r="J1078" s="10">
        <f t="shared" si="86"/>
        <v>21</v>
      </c>
    </row>
    <row r="1079" spans="1:10" hidden="1" x14ac:dyDescent="0.25">
      <c r="A1079">
        <v>0.36</v>
      </c>
      <c r="B1079" t="s">
        <v>867</v>
      </c>
      <c r="C1079">
        <v>46077</v>
      </c>
      <c r="D1079" s="1">
        <v>41610</v>
      </c>
      <c r="E1079" s="4">
        <v>455000</v>
      </c>
      <c r="F1079" s="8">
        <f t="shared" si="82"/>
        <v>5</v>
      </c>
      <c r="G1079" s="8" t="str">
        <f t="shared" si="83"/>
        <v>8813</v>
      </c>
      <c r="H1079" s="10" t="str">
        <f t="shared" si="84"/>
        <v>SPRING VIOLET PLACE</v>
      </c>
      <c r="I1079" s="8">
        <f t="shared" si="85"/>
        <v>60</v>
      </c>
      <c r="J1079" s="10">
        <f t="shared" si="86"/>
        <v>24</v>
      </c>
    </row>
    <row r="1080" spans="1:10" hidden="1" x14ac:dyDescent="0.25">
      <c r="A1080">
        <v>0.49</v>
      </c>
      <c r="B1080" t="s">
        <v>868</v>
      </c>
      <c r="C1080">
        <v>46077</v>
      </c>
      <c r="D1080" s="1">
        <v>41610</v>
      </c>
      <c r="E1080" s="4">
        <v>447000</v>
      </c>
      <c r="F1080" s="8">
        <f t="shared" si="82"/>
        <v>4</v>
      </c>
      <c r="G1080" s="8" t="str">
        <f t="shared" si="83"/>
        <v>265</v>
      </c>
      <c r="H1080" s="10" t="str">
        <f t="shared" si="84"/>
        <v>RAINTREE DR</v>
      </c>
      <c r="I1080" s="8">
        <f t="shared" si="85"/>
        <v>60</v>
      </c>
      <c r="J1080" s="10">
        <f t="shared" si="86"/>
        <v>15</v>
      </c>
    </row>
    <row r="1081" spans="1:10" hidden="1" x14ac:dyDescent="0.25">
      <c r="A1081">
        <v>0.42</v>
      </c>
      <c r="B1081" t="s">
        <v>869</v>
      </c>
      <c r="C1081">
        <v>46077</v>
      </c>
      <c r="D1081" s="1">
        <v>41610</v>
      </c>
      <c r="E1081" s="4">
        <v>500000</v>
      </c>
      <c r="F1081" s="8">
        <f t="shared" si="82"/>
        <v>6</v>
      </c>
      <c r="G1081" s="8" t="str">
        <f t="shared" si="83"/>
        <v>11330</v>
      </c>
      <c r="H1081" s="10" t="str">
        <f t="shared" si="84"/>
        <v>Abercairn Ct</v>
      </c>
      <c r="I1081" s="8">
        <f t="shared" si="85"/>
        <v>60</v>
      </c>
      <c r="J1081" s="10">
        <f t="shared" si="86"/>
        <v>18</v>
      </c>
    </row>
    <row r="1082" spans="1:10" hidden="1" x14ac:dyDescent="0.25">
      <c r="A1082">
        <v>0.43</v>
      </c>
      <c r="B1082" t="s">
        <v>575</v>
      </c>
      <c r="C1082">
        <v>46077</v>
      </c>
      <c r="D1082" s="1">
        <v>41599</v>
      </c>
      <c r="E1082" s="4">
        <v>527560</v>
      </c>
      <c r="F1082" s="8">
        <f t="shared" si="82"/>
        <v>6</v>
      </c>
      <c r="G1082" s="8" t="str">
        <f t="shared" si="83"/>
        <v>11533</v>
      </c>
      <c r="H1082" s="10" t="str">
        <f t="shared" si="84"/>
        <v>WOOD HOLLOW TRAIL</v>
      </c>
      <c r="I1082" s="8">
        <f t="shared" si="85"/>
        <v>60</v>
      </c>
      <c r="J1082" s="10">
        <f t="shared" si="86"/>
        <v>23</v>
      </c>
    </row>
    <row r="1083" spans="1:10" hidden="1" x14ac:dyDescent="0.25">
      <c r="A1083">
        <v>0.27100000000000002</v>
      </c>
      <c r="B1083" t="s">
        <v>870</v>
      </c>
      <c r="C1083">
        <v>46077</v>
      </c>
      <c r="D1083" s="1">
        <v>41605</v>
      </c>
      <c r="E1083" s="4">
        <v>325000</v>
      </c>
      <c r="F1083" s="8">
        <f t="shared" si="82"/>
        <v>5</v>
      </c>
      <c r="G1083" s="8" t="str">
        <f t="shared" si="83"/>
        <v>8863</v>
      </c>
      <c r="H1083" s="10" t="str">
        <f t="shared" si="84"/>
        <v>FLAGSTONE DR</v>
      </c>
      <c r="I1083" s="8">
        <f t="shared" si="85"/>
        <v>60</v>
      </c>
      <c r="J1083" s="10">
        <f t="shared" si="86"/>
        <v>17</v>
      </c>
    </row>
    <row r="1084" spans="1:10" hidden="1" x14ac:dyDescent="0.25">
      <c r="A1084">
        <v>0.17</v>
      </c>
      <c r="B1084" t="s">
        <v>871</v>
      </c>
      <c r="C1084">
        <v>46077</v>
      </c>
      <c r="D1084" s="1">
        <v>41610</v>
      </c>
      <c r="E1084" s="4">
        <v>189500</v>
      </c>
      <c r="F1084" s="8">
        <f t="shared" si="82"/>
        <v>4</v>
      </c>
      <c r="G1084" s="8" t="str">
        <f t="shared" si="83"/>
        <v>140</v>
      </c>
      <c r="H1084" s="10" t="str">
        <f t="shared" si="84"/>
        <v>BAILEY CT</v>
      </c>
      <c r="I1084" s="8">
        <f t="shared" si="85"/>
        <v>60</v>
      </c>
      <c r="J1084" s="10">
        <f t="shared" si="86"/>
        <v>13</v>
      </c>
    </row>
    <row r="1085" spans="1:10" hidden="1" x14ac:dyDescent="0.25">
      <c r="A1085">
        <v>0.16</v>
      </c>
      <c r="B1085" t="s">
        <v>872</v>
      </c>
      <c r="C1085">
        <v>46077</v>
      </c>
      <c r="D1085" s="1">
        <v>41613</v>
      </c>
      <c r="E1085" s="4">
        <v>228000</v>
      </c>
      <c r="F1085" s="8">
        <f t="shared" si="82"/>
        <v>5</v>
      </c>
      <c r="G1085" s="8" t="str">
        <f t="shared" si="83"/>
        <v>5887</v>
      </c>
      <c r="H1085" s="10" t="str">
        <f t="shared" si="84"/>
        <v>GATEWAY EAST DR</v>
      </c>
      <c r="I1085" s="8">
        <f t="shared" si="85"/>
        <v>60</v>
      </c>
      <c r="J1085" s="10">
        <f t="shared" si="86"/>
        <v>20</v>
      </c>
    </row>
    <row r="1086" spans="1:10" hidden="1" x14ac:dyDescent="0.25">
      <c r="A1086">
        <v>0.18</v>
      </c>
      <c r="B1086" t="s">
        <v>873</v>
      </c>
      <c r="C1086">
        <v>46077</v>
      </c>
      <c r="D1086" s="1">
        <v>41603</v>
      </c>
      <c r="E1086" s="4">
        <v>61586</v>
      </c>
      <c r="F1086" s="8">
        <f t="shared" si="82"/>
        <v>5</v>
      </c>
      <c r="G1086" s="8" t="str">
        <f t="shared" si="83"/>
        <v>7812</v>
      </c>
      <c r="H1086" s="10" t="str">
        <f t="shared" si="84"/>
        <v>RINGTAIL CIRCLE</v>
      </c>
      <c r="I1086" s="8">
        <f t="shared" si="85"/>
        <v>60</v>
      </c>
      <c r="J1086" s="10">
        <f t="shared" si="86"/>
        <v>20</v>
      </c>
    </row>
    <row r="1087" spans="1:10" hidden="1" x14ac:dyDescent="0.25">
      <c r="A1087">
        <v>0.28000000000000003</v>
      </c>
      <c r="B1087" t="s">
        <v>874</v>
      </c>
      <c r="C1087">
        <v>46077</v>
      </c>
      <c r="D1087" s="1">
        <v>41614</v>
      </c>
      <c r="E1087" s="4">
        <v>413395</v>
      </c>
      <c r="F1087" s="8">
        <f t="shared" si="82"/>
        <v>5</v>
      </c>
      <c r="G1087" s="8" t="str">
        <f t="shared" si="83"/>
        <v>6421</v>
      </c>
      <c r="H1087" s="10" t="str">
        <f t="shared" si="84"/>
        <v>CONCORD DR</v>
      </c>
      <c r="I1087" s="8">
        <f t="shared" si="85"/>
        <v>60</v>
      </c>
      <c r="J1087" s="10">
        <f t="shared" si="86"/>
        <v>15</v>
      </c>
    </row>
    <row r="1088" spans="1:10" hidden="1" x14ac:dyDescent="0.25">
      <c r="A1088">
        <v>0.12</v>
      </c>
      <c r="B1088" t="s">
        <v>875</v>
      </c>
      <c r="C1088">
        <v>46077</v>
      </c>
      <c r="D1088" s="1">
        <v>41619</v>
      </c>
      <c r="E1088" s="4">
        <v>423000</v>
      </c>
      <c r="F1088" s="8">
        <f t="shared" si="82"/>
        <v>4</v>
      </c>
      <c r="G1088" s="8" t="str">
        <f t="shared" si="83"/>
        <v>596</v>
      </c>
      <c r="H1088" s="10" t="str">
        <f t="shared" si="84"/>
        <v>W LINDEN ST</v>
      </c>
      <c r="I1088" s="8">
        <f t="shared" si="85"/>
        <v>60</v>
      </c>
      <c r="J1088" s="10">
        <f t="shared" si="86"/>
        <v>15</v>
      </c>
    </row>
    <row r="1089" spans="1:10" hidden="1" x14ac:dyDescent="0.25">
      <c r="A1089">
        <v>0.2</v>
      </c>
      <c r="B1089" t="s">
        <v>876</v>
      </c>
      <c r="C1089">
        <v>46077</v>
      </c>
      <c r="D1089" s="1">
        <v>41596</v>
      </c>
      <c r="E1089" s="4">
        <v>61586</v>
      </c>
      <c r="F1089" s="8">
        <f t="shared" si="82"/>
        <v>5</v>
      </c>
      <c r="G1089" s="8" t="str">
        <f t="shared" si="83"/>
        <v>7810</v>
      </c>
      <c r="H1089" s="10" t="str">
        <f t="shared" si="84"/>
        <v>RINGTAIL CIRCLE</v>
      </c>
      <c r="I1089" s="8">
        <f t="shared" si="85"/>
        <v>60</v>
      </c>
      <c r="J1089" s="10">
        <f t="shared" si="86"/>
        <v>20</v>
      </c>
    </row>
    <row r="1090" spans="1:10" hidden="1" x14ac:dyDescent="0.25">
      <c r="A1090">
        <v>0.55300000000000005</v>
      </c>
      <c r="B1090" t="s">
        <v>877</v>
      </c>
      <c r="C1090">
        <v>46077</v>
      </c>
      <c r="D1090" s="1">
        <v>41579</v>
      </c>
      <c r="E1090" s="4">
        <v>220122</v>
      </c>
      <c r="F1090" s="8">
        <f t="shared" si="82"/>
        <v>5</v>
      </c>
      <c r="G1090" s="8" t="str">
        <f t="shared" si="83"/>
        <v>9895</v>
      </c>
      <c r="H1090" s="10" t="str">
        <f t="shared" si="84"/>
        <v>LAKEWOOD DR</v>
      </c>
      <c r="I1090" s="8">
        <f t="shared" si="85"/>
        <v>60</v>
      </c>
      <c r="J1090" s="10">
        <f t="shared" si="86"/>
        <v>16</v>
      </c>
    </row>
    <row r="1091" spans="1:10" hidden="1" x14ac:dyDescent="0.25">
      <c r="A1091">
        <v>0.34399999999999997</v>
      </c>
      <c r="B1091" t="s">
        <v>878</v>
      </c>
      <c r="C1091">
        <v>46077</v>
      </c>
      <c r="D1091" s="1">
        <v>41561</v>
      </c>
      <c r="E1091" s="4">
        <v>0</v>
      </c>
      <c r="F1091" s="8">
        <f t="shared" ref="F1091:F1154" si="87">FIND(" ",B1091,1)</f>
        <v>4</v>
      </c>
      <c r="G1091" s="8" t="str">
        <f t="shared" ref="G1091:G1154" si="88">LEFT(B1091,F1091-1)</f>
        <v>659</v>
      </c>
      <c r="H1091" s="10" t="str">
        <f t="shared" ref="H1091:H1154" si="89">MID(B1091,F1091+1,J1091-F1091)</f>
        <v>RUSSELL LAKE W DR</v>
      </c>
      <c r="I1091" s="8">
        <f t="shared" ref="I1091:I1154" si="90">LEN(B1091)</f>
        <v>60</v>
      </c>
      <c r="J1091" s="10">
        <f t="shared" ref="J1091:J1154" si="91">IF(ISERROR(FIND("  ",B1091,1))=FALSE,FIND("  ",B1091,1)-1,LEN(B1091))</f>
        <v>21</v>
      </c>
    </row>
    <row r="1092" spans="1:10" hidden="1" x14ac:dyDescent="0.25">
      <c r="A1092">
        <v>0.19</v>
      </c>
      <c r="B1092" t="s">
        <v>879</v>
      </c>
      <c r="C1092">
        <v>46077</v>
      </c>
      <c r="D1092" s="1">
        <v>41603</v>
      </c>
      <c r="E1092" s="4">
        <v>229825</v>
      </c>
      <c r="F1092" s="8">
        <f t="shared" si="87"/>
        <v>5</v>
      </c>
      <c r="G1092" s="8" t="str">
        <f t="shared" si="88"/>
        <v>6034</v>
      </c>
      <c r="H1092" s="10" t="str">
        <f t="shared" si="89"/>
        <v>CHESTNUT EAGLE DR</v>
      </c>
      <c r="I1092" s="8">
        <f t="shared" si="90"/>
        <v>60</v>
      </c>
      <c r="J1092" s="10">
        <f t="shared" si="91"/>
        <v>22</v>
      </c>
    </row>
    <row r="1093" spans="1:10" hidden="1" x14ac:dyDescent="0.25">
      <c r="A1093">
        <v>0.61799999999999999</v>
      </c>
      <c r="B1093" t="s">
        <v>880</v>
      </c>
      <c r="C1093">
        <v>46077</v>
      </c>
      <c r="D1093" s="1">
        <v>41481</v>
      </c>
      <c r="E1093" s="4">
        <v>399000</v>
      </c>
      <c r="F1093" s="8">
        <f t="shared" si="87"/>
        <v>4</v>
      </c>
      <c r="G1093" s="8" t="str">
        <f t="shared" si="88"/>
        <v>130</v>
      </c>
      <c r="H1093" s="10" t="str">
        <f t="shared" si="89"/>
        <v>MAXWELL CT</v>
      </c>
      <c r="I1093" s="8">
        <f t="shared" si="90"/>
        <v>60</v>
      </c>
      <c r="J1093" s="10">
        <f t="shared" si="91"/>
        <v>14</v>
      </c>
    </row>
    <row r="1094" spans="1:10" hidden="1" x14ac:dyDescent="0.25">
      <c r="A1094">
        <v>0.32</v>
      </c>
      <c r="B1094" t="s">
        <v>881</v>
      </c>
      <c r="C1094">
        <v>46077</v>
      </c>
      <c r="D1094" s="1">
        <v>41614</v>
      </c>
      <c r="E1094" s="4">
        <v>456492</v>
      </c>
      <c r="F1094" s="8">
        <f t="shared" si="87"/>
        <v>5</v>
      </c>
      <c r="G1094" s="8" t="str">
        <f t="shared" si="88"/>
        <v>3605</v>
      </c>
      <c r="H1094" s="10" t="str">
        <f t="shared" si="89"/>
        <v>OLD QUARRY DRIVE</v>
      </c>
      <c r="I1094" s="8">
        <f t="shared" si="90"/>
        <v>60</v>
      </c>
      <c r="J1094" s="10">
        <f t="shared" si="91"/>
        <v>21</v>
      </c>
    </row>
    <row r="1095" spans="1:10" hidden="1" x14ac:dyDescent="0.25">
      <c r="A1095">
        <v>0.64600000000000002</v>
      </c>
      <c r="B1095" t="s">
        <v>882</v>
      </c>
      <c r="C1095">
        <v>46077</v>
      </c>
      <c r="D1095" s="1">
        <v>41618</v>
      </c>
      <c r="E1095" s="4">
        <v>266000</v>
      </c>
      <c r="F1095" s="8">
        <f t="shared" si="87"/>
        <v>4</v>
      </c>
      <c r="G1095" s="8" t="str">
        <f t="shared" si="88"/>
        <v>320</v>
      </c>
      <c r="H1095" s="10" t="str">
        <f t="shared" si="89"/>
        <v>HOLIDAY CT</v>
      </c>
      <c r="I1095" s="8">
        <f t="shared" si="90"/>
        <v>60</v>
      </c>
      <c r="J1095" s="10">
        <f t="shared" si="91"/>
        <v>14</v>
      </c>
    </row>
    <row r="1096" spans="1:10" hidden="1" x14ac:dyDescent="0.25">
      <c r="A1096">
        <v>0.438</v>
      </c>
      <c r="B1096" t="s">
        <v>883</v>
      </c>
      <c r="C1096">
        <v>46077</v>
      </c>
      <c r="D1096" s="1">
        <v>41624</v>
      </c>
      <c r="E1096" s="4">
        <v>425000</v>
      </c>
      <c r="F1096" s="8">
        <f t="shared" si="87"/>
        <v>5</v>
      </c>
      <c r="G1096" s="8" t="str">
        <f t="shared" si="88"/>
        <v>3965</v>
      </c>
      <c r="H1096" s="10" t="str">
        <f t="shared" si="89"/>
        <v>STONINGTON PLACE</v>
      </c>
      <c r="I1096" s="8">
        <f t="shared" si="90"/>
        <v>60</v>
      </c>
      <c r="J1096" s="10">
        <f t="shared" si="91"/>
        <v>21</v>
      </c>
    </row>
    <row r="1097" spans="1:10" hidden="1" x14ac:dyDescent="0.25">
      <c r="A1097">
        <v>0.2</v>
      </c>
      <c r="B1097" t="s">
        <v>884</v>
      </c>
      <c r="C1097">
        <v>46077</v>
      </c>
      <c r="D1097" s="1">
        <v>41600</v>
      </c>
      <c r="E1097" s="4">
        <v>280351</v>
      </c>
      <c r="F1097" s="8">
        <f t="shared" si="87"/>
        <v>5</v>
      </c>
      <c r="G1097" s="8" t="str">
        <f t="shared" si="88"/>
        <v>6189</v>
      </c>
      <c r="H1097" s="10" t="str">
        <f t="shared" si="89"/>
        <v>SILVER MAPLE WAY</v>
      </c>
      <c r="I1097" s="8">
        <f t="shared" si="90"/>
        <v>60</v>
      </c>
      <c r="J1097" s="10">
        <f t="shared" si="91"/>
        <v>21</v>
      </c>
    </row>
    <row r="1098" spans="1:10" hidden="1" x14ac:dyDescent="0.25">
      <c r="A1098">
        <v>0.27</v>
      </c>
      <c r="B1098" t="s">
        <v>885</v>
      </c>
      <c r="C1098">
        <v>46077</v>
      </c>
      <c r="D1098" s="1">
        <v>41600</v>
      </c>
      <c r="E1098" s="4">
        <v>264512</v>
      </c>
      <c r="F1098" s="8">
        <f t="shared" si="87"/>
        <v>5</v>
      </c>
      <c r="G1098" s="8" t="str">
        <f t="shared" si="88"/>
        <v>6044</v>
      </c>
      <c r="H1098" s="10" t="str">
        <f t="shared" si="89"/>
        <v>CHESTNUT EAGLE DR</v>
      </c>
      <c r="I1098" s="8">
        <f t="shared" si="90"/>
        <v>60</v>
      </c>
      <c r="J1098" s="10">
        <f t="shared" si="91"/>
        <v>22</v>
      </c>
    </row>
    <row r="1099" spans="1:10" x14ac:dyDescent="0.25">
      <c r="A1099">
        <v>0.13</v>
      </c>
      <c r="B1099" t="s">
        <v>1088</v>
      </c>
      <c r="C1099">
        <v>46077</v>
      </c>
      <c r="D1099" s="1">
        <v>41605</v>
      </c>
      <c r="E1099" s="4">
        <v>323200</v>
      </c>
      <c r="F1099" s="8">
        <f t="shared" si="87"/>
        <v>5</v>
      </c>
      <c r="G1099" s="8" t="str">
        <f t="shared" si="88"/>
        <v>6541</v>
      </c>
      <c r="H1099" s="10" t="str">
        <f t="shared" si="89"/>
        <v>CHEW Way</v>
      </c>
      <c r="I1099" s="8">
        <f t="shared" si="90"/>
        <v>57</v>
      </c>
      <c r="J1099" s="10">
        <f t="shared" si="91"/>
        <v>13</v>
      </c>
    </row>
    <row r="1100" spans="1:10" hidden="1" x14ac:dyDescent="0.25">
      <c r="A1100">
        <v>0.13</v>
      </c>
      <c r="B1100" t="s">
        <v>886</v>
      </c>
      <c r="C1100">
        <v>46077</v>
      </c>
      <c r="D1100" s="1">
        <v>41604</v>
      </c>
      <c r="E1100" s="4">
        <v>180000</v>
      </c>
      <c r="F1100" s="8">
        <f t="shared" si="87"/>
        <v>3</v>
      </c>
      <c r="G1100" s="8" t="str">
        <f t="shared" si="88"/>
        <v>18</v>
      </c>
      <c r="H1100" s="10" t="str">
        <f t="shared" si="89"/>
        <v>DAPPLE CT</v>
      </c>
      <c r="I1100" s="8">
        <f t="shared" si="90"/>
        <v>60</v>
      </c>
      <c r="J1100" s="10">
        <f t="shared" si="91"/>
        <v>12</v>
      </c>
    </row>
    <row r="1101" spans="1:10" hidden="1" x14ac:dyDescent="0.25">
      <c r="A1101">
        <v>0.11</v>
      </c>
      <c r="B1101" t="s">
        <v>887</v>
      </c>
      <c r="C1101">
        <v>46077</v>
      </c>
      <c r="D1101" s="1">
        <v>41603</v>
      </c>
      <c r="E1101" s="4">
        <v>323000</v>
      </c>
      <c r="F1101" s="8">
        <f t="shared" si="87"/>
        <v>4</v>
      </c>
      <c r="G1101" s="8" t="str">
        <f t="shared" si="88"/>
        <v>105</v>
      </c>
      <c r="H1101" s="10" t="str">
        <f t="shared" si="89"/>
        <v>N 6TH ST</v>
      </c>
      <c r="I1101" s="8">
        <f t="shared" si="90"/>
        <v>60</v>
      </c>
      <c r="J1101" s="10">
        <f t="shared" si="91"/>
        <v>12</v>
      </c>
    </row>
    <row r="1102" spans="1:10" hidden="1" x14ac:dyDescent="0.25">
      <c r="A1102">
        <v>0.19</v>
      </c>
      <c r="B1102" t="s">
        <v>888</v>
      </c>
      <c r="C1102">
        <v>46077</v>
      </c>
      <c r="D1102" s="1">
        <v>41614</v>
      </c>
      <c r="E1102" s="4">
        <v>288000</v>
      </c>
      <c r="F1102" s="8">
        <f t="shared" si="87"/>
        <v>5</v>
      </c>
      <c r="G1102" s="8" t="str">
        <f t="shared" si="88"/>
        <v>7732</v>
      </c>
      <c r="H1102" s="10" t="str">
        <f t="shared" si="89"/>
        <v>EAGLE CRESCENT DRIVE</v>
      </c>
      <c r="I1102" s="8">
        <f t="shared" si="90"/>
        <v>60</v>
      </c>
      <c r="J1102" s="10">
        <f t="shared" si="91"/>
        <v>25</v>
      </c>
    </row>
    <row r="1103" spans="1:10" hidden="1" x14ac:dyDescent="0.25">
      <c r="A1103">
        <v>0.19</v>
      </c>
      <c r="B1103" t="s">
        <v>889</v>
      </c>
      <c r="C1103">
        <v>46077</v>
      </c>
      <c r="D1103" s="1">
        <v>41617</v>
      </c>
      <c r="E1103" s="4">
        <v>225000</v>
      </c>
      <c r="F1103" s="8">
        <f t="shared" si="87"/>
        <v>5</v>
      </c>
      <c r="G1103" s="8" t="str">
        <f t="shared" si="88"/>
        <v>6051</v>
      </c>
      <c r="H1103" s="10" t="str">
        <f t="shared" si="89"/>
        <v>CHESTNUT EAGLE DR</v>
      </c>
      <c r="I1103" s="8">
        <f t="shared" si="90"/>
        <v>60</v>
      </c>
      <c r="J1103" s="10">
        <f t="shared" si="91"/>
        <v>22</v>
      </c>
    </row>
    <row r="1104" spans="1:10" hidden="1" x14ac:dyDescent="0.25">
      <c r="A1104">
        <v>1E-3</v>
      </c>
      <c r="B1104" t="s">
        <v>890</v>
      </c>
      <c r="C1104">
        <v>46077</v>
      </c>
      <c r="D1104" s="1">
        <v>41593</v>
      </c>
      <c r="E1104" s="4">
        <v>0</v>
      </c>
      <c r="F1104" s="8">
        <f t="shared" si="87"/>
        <v>6</v>
      </c>
      <c r="G1104" s="8" t="str">
        <f t="shared" si="88"/>
        <v>11790</v>
      </c>
      <c r="H1104" s="10" t="str">
        <f t="shared" si="89"/>
        <v>E SR 334</v>
      </c>
      <c r="I1104" s="8">
        <f t="shared" si="90"/>
        <v>60</v>
      </c>
      <c r="J1104" s="10">
        <f t="shared" si="91"/>
        <v>14</v>
      </c>
    </row>
    <row r="1105" spans="1:10" hidden="1" x14ac:dyDescent="0.25">
      <c r="A1105">
        <v>1E-3</v>
      </c>
      <c r="B1105" t="s">
        <v>890</v>
      </c>
      <c r="C1105">
        <v>46077</v>
      </c>
      <c r="D1105" s="1">
        <v>41593</v>
      </c>
      <c r="E1105" s="4">
        <v>3500000</v>
      </c>
      <c r="F1105" s="8">
        <f t="shared" si="87"/>
        <v>6</v>
      </c>
      <c r="G1105" s="8" t="str">
        <f t="shared" si="88"/>
        <v>11790</v>
      </c>
      <c r="H1105" s="10" t="str">
        <f t="shared" si="89"/>
        <v>E SR 334</v>
      </c>
      <c r="I1105" s="8">
        <f t="shared" si="90"/>
        <v>60</v>
      </c>
      <c r="J1105" s="10">
        <f t="shared" si="91"/>
        <v>14</v>
      </c>
    </row>
    <row r="1106" spans="1:10" hidden="1" x14ac:dyDescent="0.25">
      <c r="A1106">
        <v>3.57</v>
      </c>
      <c r="B1106" t="s">
        <v>891</v>
      </c>
      <c r="C1106">
        <v>46077</v>
      </c>
      <c r="D1106" s="1">
        <v>41401</v>
      </c>
      <c r="E1106" s="4">
        <v>357000</v>
      </c>
      <c r="F1106" s="8">
        <f t="shared" si="87"/>
        <v>5</v>
      </c>
      <c r="G1106" s="8" t="str">
        <f t="shared" si="88"/>
        <v>8425</v>
      </c>
      <c r="H1106" s="10" t="str">
        <f t="shared" si="89"/>
        <v>HUNT CLUB RD</v>
      </c>
      <c r="I1106" s="8">
        <f t="shared" si="90"/>
        <v>60</v>
      </c>
      <c r="J1106" s="10">
        <f t="shared" si="91"/>
        <v>17</v>
      </c>
    </row>
    <row r="1107" spans="1:10" hidden="1" x14ac:dyDescent="0.25">
      <c r="A1107">
        <v>3.57</v>
      </c>
      <c r="B1107" t="s">
        <v>891</v>
      </c>
      <c r="C1107">
        <v>46077</v>
      </c>
      <c r="D1107" s="1">
        <v>41403</v>
      </c>
      <c r="E1107" s="4">
        <v>357000</v>
      </c>
      <c r="F1107" s="8">
        <f t="shared" si="87"/>
        <v>5</v>
      </c>
      <c r="G1107" s="8" t="str">
        <f t="shared" si="88"/>
        <v>8425</v>
      </c>
      <c r="H1107" s="10" t="str">
        <f t="shared" si="89"/>
        <v>HUNT CLUB RD</v>
      </c>
      <c r="I1107" s="8">
        <f t="shared" si="90"/>
        <v>60</v>
      </c>
      <c r="J1107" s="10">
        <f t="shared" si="91"/>
        <v>17</v>
      </c>
    </row>
    <row r="1108" spans="1:10" hidden="1" x14ac:dyDescent="0.25">
      <c r="A1108">
        <v>0.27</v>
      </c>
      <c r="B1108" t="s">
        <v>892</v>
      </c>
      <c r="C1108">
        <v>46077</v>
      </c>
      <c r="D1108" s="1">
        <v>41619</v>
      </c>
      <c r="E1108" s="4">
        <v>525600</v>
      </c>
      <c r="F1108" s="8">
        <f t="shared" si="87"/>
        <v>5</v>
      </c>
      <c r="G1108" s="8" t="str">
        <f t="shared" si="88"/>
        <v>2795</v>
      </c>
      <c r="H1108" s="10" t="str">
        <f t="shared" si="89"/>
        <v>W HIGH GROVE CIRCLE</v>
      </c>
      <c r="I1108" s="8">
        <f t="shared" si="90"/>
        <v>60</v>
      </c>
      <c r="J1108" s="10">
        <f t="shared" si="91"/>
        <v>24</v>
      </c>
    </row>
    <row r="1109" spans="1:10" hidden="1" x14ac:dyDescent="0.25">
      <c r="A1109">
        <v>0.31</v>
      </c>
      <c r="B1109" t="s">
        <v>893</v>
      </c>
      <c r="C1109">
        <v>46077</v>
      </c>
      <c r="D1109" s="1">
        <v>41621</v>
      </c>
      <c r="E1109" s="4">
        <v>443945</v>
      </c>
      <c r="F1109" s="8">
        <f t="shared" si="87"/>
        <v>5</v>
      </c>
      <c r="G1109" s="8" t="str">
        <f t="shared" si="88"/>
        <v>8815</v>
      </c>
      <c r="H1109" s="10" t="str">
        <f t="shared" si="89"/>
        <v>WINDPOINTE PASS</v>
      </c>
      <c r="I1109" s="8">
        <f t="shared" si="90"/>
        <v>60</v>
      </c>
      <c r="J1109" s="10">
        <f t="shared" si="91"/>
        <v>20</v>
      </c>
    </row>
    <row r="1110" spans="1:10" hidden="1" x14ac:dyDescent="0.25">
      <c r="A1110">
        <v>0.18</v>
      </c>
      <c r="B1110" t="s">
        <v>789</v>
      </c>
      <c r="C1110">
        <v>46077</v>
      </c>
      <c r="D1110" s="1">
        <v>41621</v>
      </c>
      <c r="E1110" s="4">
        <v>186926</v>
      </c>
      <c r="F1110" s="8">
        <f t="shared" si="87"/>
        <v>4</v>
      </c>
      <c r="G1110" s="8" t="str">
        <f t="shared" si="88"/>
        <v>375</v>
      </c>
      <c r="H1110" s="10" t="str">
        <f t="shared" si="89"/>
        <v>W PINE ST</v>
      </c>
      <c r="I1110" s="8">
        <f t="shared" si="90"/>
        <v>60</v>
      </c>
      <c r="J1110" s="10">
        <f t="shared" si="91"/>
        <v>13</v>
      </c>
    </row>
    <row r="1111" spans="1:10" hidden="1" x14ac:dyDescent="0.25">
      <c r="A1111">
        <v>1.49</v>
      </c>
      <c r="B1111" t="s">
        <v>767</v>
      </c>
      <c r="C1111">
        <v>46077</v>
      </c>
      <c r="D1111" s="1">
        <v>41610</v>
      </c>
      <c r="E1111" s="4">
        <v>870000</v>
      </c>
      <c r="F1111" s="8">
        <f t="shared" si="87"/>
        <v>2</v>
      </c>
      <c r="G1111" s="8" t="str">
        <f t="shared" si="88"/>
        <v>9</v>
      </c>
      <c r="H1111" s="10" t="str">
        <f t="shared" si="89"/>
        <v>STONE WALL LN</v>
      </c>
      <c r="I1111" s="8">
        <f t="shared" si="90"/>
        <v>60</v>
      </c>
      <c r="J1111" s="10">
        <f t="shared" si="91"/>
        <v>15</v>
      </c>
    </row>
    <row r="1112" spans="1:10" hidden="1" x14ac:dyDescent="0.25">
      <c r="A1112">
        <v>0.15</v>
      </c>
      <c r="B1112" t="s">
        <v>47</v>
      </c>
      <c r="C1112">
        <v>46077</v>
      </c>
      <c r="D1112" s="1">
        <v>41600</v>
      </c>
      <c r="E1112" s="4">
        <v>270000</v>
      </c>
      <c r="F1112" s="8">
        <f t="shared" si="87"/>
        <v>5</v>
      </c>
      <c r="G1112" s="8" t="str">
        <f t="shared" si="88"/>
        <v>7779</v>
      </c>
      <c r="H1112" s="10" t="str">
        <f t="shared" si="89"/>
        <v>BLUE JAY WAY</v>
      </c>
      <c r="I1112" s="8">
        <f t="shared" si="90"/>
        <v>60</v>
      </c>
      <c r="J1112" s="10">
        <f t="shared" si="91"/>
        <v>17</v>
      </c>
    </row>
    <row r="1113" spans="1:10" hidden="1" x14ac:dyDescent="0.25">
      <c r="A1113">
        <v>0.43</v>
      </c>
      <c r="B1113" t="s">
        <v>894</v>
      </c>
      <c r="C1113">
        <v>46077</v>
      </c>
      <c r="D1113" s="1">
        <v>41604</v>
      </c>
      <c r="E1113" s="4">
        <v>325000</v>
      </c>
      <c r="F1113" s="8">
        <f t="shared" si="87"/>
        <v>5</v>
      </c>
      <c r="G1113" s="8" t="str">
        <f t="shared" si="88"/>
        <v>4061</v>
      </c>
      <c r="H1113" s="10" t="str">
        <f t="shared" si="89"/>
        <v>FIELD MASTER CIR</v>
      </c>
      <c r="I1113" s="8">
        <f t="shared" si="90"/>
        <v>60</v>
      </c>
      <c r="J1113" s="10">
        <f t="shared" si="91"/>
        <v>21</v>
      </c>
    </row>
    <row r="1114" spans="1:10" x14ac:dyDescent="0.25">
      <c r="A1114">
        <v>0.185</v>
      </c>
      <c r="B1114" t="s">
        <v>1081</v>
      </c>
      <c r="C1114">
        <v>46077</v>
      </c>
      <c r="D1114" s="1">
        <v>41619</v>
      </c>
      <c r="E1114" s="4">
        <v>310000</v>
      </c>
      <c r="F1114" s="8">
        <f t="shared" si="87"/>
        <v>5</v>
      </c>
      <c r="G1114" s="8" t="str">
        <f t="shared" si="88"/>
        <v>6764</v>
      </c>
      <c r="H1114" s="10" t="str">
        <f t="shared" si="89"/>
        <v>BROUGHTON CIRCLE</v>
      </c>
      <c r="I1114" s="8">
        <f t="shared" si="90"/>
        <v>60</v>
      </c>
      <c r="J1114" s="10">
        <f t="shared" si="91"/>
        <v>21</v>
      </c>
    </row>
    <row r="1115" spans="1:10" hidden="1" x14ac:dyDescent="0.25">
      <c r="A1115">
        <v>0.35</v>
      </c>
      <c r="B1115" t="s">
        <v>895</v>
      </c>
      <c r="C1115">
        <v>46077</v>
      </c>
      <c r="D1115" s="1">
        <v>41620</v>
      </c>
      <c r="E1115" s="4">
        <v>487500</v>
      </c>
      <c r="F1115" s="8">
        <f t="shared" si="87"/>
        <v>5</v>
      </c>
      <c r="G1115" s="8" t="str">
        <f t="shared" si="88"/>
        <v>2809</v>
      </c>
      <c r="H1115" s="10" t="str">
        <f t="shared" si="89"/>
        <v>BROOKLINE CT</v>
      </c>
      <c r="I1115" s="8">
        <f t="shared" si="90"/>
        <v>60</v>
      </c>
      <c r="J1115" s="10">
        <f t="shared" si="91"/>
        <v>17</v>
      </c>
    </row>
    <row r="1116" spans="1:10" hidden="1" x14ac:dyDescent="0.25">
      <c r="A1116">
        <v>0.13800000000000001</v>
      </c>
      <c r="B1116" t="s">
        <v>896</v>
      </c>
      <c r="C1116">
        <v>46077</v>
      </c>
      <c r="D1116" s="1">
        <v>41610</v>
      </c>
      <c r="E1116" s="4">
        <v>177000</v>
      </c>
      <c r="F1116" s="8">
        <f t="shared" si="87"/>
        <v>4</v>
      </c>
      <c r="G1116" s="8" t="str">
        <f t="shared" si="88"/>
        <v>445</v>
      </c>
      <c r="H1116" s="10" t="str">
        <f t="shared" si="89"/>
        <v>W ASH ST</v>
      </c>
      <c r="I1116" s="8">
        <f t="shared" si="90"/>
        <v>60</v>
      </c>
      <c r="J1116" s="10">
        <f t="shared" si="91"/>
        <v>12</v>
      </c>
    </row>
    <row r="1117" spans="1:10" hidden="1" x14ac:dyDescent="0.25">
      <c r="A1117">
        <v>0.28000000000000003</v>
      </c>
      <c r="B1117" t="s">
        <v>897</v>
      </c>
      <c r="C1117">
        <v>46077</v>
      </c>
      <c r="D1117" s="1">
        <v>41604</v>
      </c>
      <c r="E1117" s="4">
        <v>447000</v>
      </c>
      <c r="F1117" s="8">
        <f t="shared" si="87"/>
        <v>5</v>
      </c>
      <c r="G1117" s="8" t="str">
        <f t="shared" si="88"/>
        <v>2716</v>
      </c>
      <c r="H1117" s="10" t="str">
        <f t="shared" si="89"/>
        <v>BENMORE COURT</v>
      </c>
      <c r="I1117" s="8">
        <f t="shared" si="90"/>
        <v>60</v>
      </c>
      <c r="J1117" s="10">
        <f t="shared" si="91"/>
        <v>18</v>
      </c>
    </row>
    <row r="1118" spans="1:10" hidden="1" x14ac:dyDescent="0.25">
      <c r="A1118">
        <v>0.31</v>
      </c>
      <c r="B1118" t="s">
        <v>898</v>
      </c>
      <c r="C1118">
        <v>46077</v>
      </c>
      <c r="D1118" s="1">
        <v>41618</v>
      </c>
      <c r="E1118" s="4">
        <v>81000</v>
      </c>
      <c r="F1118" s="8">
        <f t="shared" si="87"/>
        <v>5</v>
      </c>
      <c r="G1118" s="8" t="str">
        <f t="shared" si="88"/>
        <v>3248</v>
      </c>
      <c r="H1118" s="10" t="str">
        <f t="shared" si="89"/>
        <v>CIMMARON ASH DR</v>
      </c>
      <c r="I1118" s="8">
        <f t="shared" si="90"/>
        <v>60</v>
      </c>
      <c r="J1118" s="10">
        <f t="shared" si="91"/>
        <v>20</v>
      </c>
    </row>
    <row r="1119" spans="1:10" hidden="1" x14ac:dyDescent="0.25">
      <c r="A1119">
        <v>0.38</v>
      </c>
      <c r="B1119" t="s">
        <v>899</v>
      </c>
      <c r="C1119">
        <v>46077</v>
      </c>
      <c r="D1119" s="1">
        <v>41397</v>
      </c>
      <c r="E1119" s="4">
        <v>461000</v>
      </c>
      <c r="F1119" s="8">
        <f t="shared" si="87"/>
        <v>5</v>
      </c>
      <c r="G1119" s="8" t="str">
        <f t="shared" si="88"/>
        <v>9350</v>
      </c>
      <c r="H1119" s="10" t="str">
        <f t="shared" si="89"/>
        <v>COBBLESTONE CT</v>
      </c>
      <c r="I1119" s="8">
        <f t="shared" si="90"/>
        <v>60</v>
      </c>
      <c r="J1119" s="10">
        <f t="shared" si="91"/>
        <v>19</v>
      </c>
    </row>
    <row r="1120" spans="1:10" hidden="1" x14ac:dyDescent="0.25">
      <c r="A1120">
        <v>0.32</v>
      </c>
      <c r="B1120" t="s">
        <v>900</v>
      </c>
      <c r="C1120">
        <v>46077</v>
      </c>
      <c r="D1120" s="1">
        <v>41620</v>
      </c>
      <c r="E1120" s="4">
        <v>332000</v>
      </c>
      <c r="F1120" s="8">
        <f t="shared" si="87"/>
        <v>5</v>
      </c>
      <c r="G1120" s="8" t="str">
        <f t="shared" si="88"/>
        <v>8924</v>
      </c>
      <c r="H1120" s="10" t="str">
        <f t="shared" si="89"/>
        <v>WINTERBERRY CT</v>
      </c>
      <c r="I1120" s="8">
        <f t="shared" si="90"/>
        <v>60</v>
      </c>
      <c r="J1120" s="10">
        <f t="shared" si="91"/>
        <v>19</v>
      </c>
    </row>
    <row r="1121" spans="1:10" hidden="1" x14ac:dyDescent="0.25">
      <c r="A1121">
        <v>0.19</v>
      </c>
      <c r="B1121" t="s">
        <v>901</v>
      </c>
      <c r="C1121">
        <v>46077</v>
      </c>
      <c r="D1121" s="1">
        <v>41618</v>
      </c>
      <c r="E1121" s="4">
        <v>65900</v>
      </c>
      <c r="F1121" s="8">
        <f t="shared" si="87"/>
        <v>5</v>
      </c>
      <c r="G1121" s="8" t="str">
        <f t="shared" si="88"/>
        <v>6694</v>
      </c>
      <c r="H1121" s="10" t="str">
        <f t="shared" si="89"/>
        <v>Chapel Crossing</v>
      </c>
      <c r="I1121" s="8">
        <f t="shared" si="90"/>
        <v>60</v>
      </c>
      <c r="J1121" s="10">
        <f t="shared" si="91"/>
        <v>20</v>
      </c>
    </row>
    <row r="1122" spans="1:10" hidden="1" x14ac:dyDescent="0.25">
      <c r="A1122">
        <v>0.499</v>
      </c>
      <c r="B1122" t="s">
        <v>902</v>
      </c>
      <c r="C1122">
        <v>46077</v>
      </c>
      <c r="D1122" s="1">
        <v>41620</v>
      </c>
      <c r="E1122" s="4">
        <v>415000</v>
      </c>
      <c r="F1122" s="8">
        <f t="shared" si="87"/>
        <v>5</v>
      </c>
      <c r="G1122" s="8" t="str">
        <f t="shared" si="88"/>
        <v>1510</v>
      </c>
      <c r="H1122" s="10" t="str">
        <f t="shared" si="89"/>
        <v>CONTINENTAL DR</v>
      </c>
      <c r="I1122" s="8">
        <f t="shared" si="90"/>
        <v>60</v>
      </c>
      <c r="J1122" s="10">
        <f t="shared" si="91"/>
        <v>19</v>
      </c>
    </row>
    <row r="1123" spans="1:10" hidden="1" x14ac:dyDescent="0.25">
      <c r="A1123">
        <v>0.31</v>
      </c>
      <c r="B1123" t="s">
        <v>233</v>
      </c>
      <c r="C1123">
        <v>46077</v>
      </c>
      <c r="D1123" s="1">
        <v>41626</v>
      </c>
      <c r="E1123" s="4">
        <v>308920</v>
      </c>
      <c r="F1123" s="8">
        <f t="shared" si="87"/>
        <v>5</v>
      </c>
      <c r="G1123" s="8" t="str">
        <f t="shared" si="88"/>
        <v>3232</v>
      </c>
      <c r="H1123" s="10" t="str">
        <f t="shared" si="89"/>
        <v>CIMMARON ASH DR</v>
      </c>
      <c r="I1123" s="8">
        <f t="shared" si="90"/>
        <v>60</v>
      </c>
      <c r="J1123" s="10">
        <f t="shared" si="91"/>
        <v>20</v>
      </c>
    </row>
    <row r="1124" spans="1:10" hidden="1" x14ac:dyDescent="0.25">
      <c r="A1124">
        <v>0.17</v>
      </c>
      <c r="B1124" t="s">
        <v>698</v>
      </c>
      <c r="C1124">
        <v>46077</v>
      </c>
      <c r="D1124" s="1">
        <v>41619</v>
      </c>
      <c r="E1124" s="4">
        <v>317075</v>
      </c>
      <c r="F1124" s="8">
        <f t="shared" si="87"/>
        <v>5</v>
      </c>
      <c r="G1124" s="8" t="str">
        <f t="shared" si="88"/>
        <v>7821</v>
      </c>
      <c r="H1124" s="10" t="str">
        <f t="shared" si="89"/>
        <v>GRAY EAGLE DRIVE</v>
      </c>
      <c r="I1124" s="8">
        <f t="shared" si="90"/>
        <v>60</v>
      </c>
      <c r="J1124" s="10">
        <f t="shared" si="91"/>
        <v>21</v>
      </c>
    </row>
    <row r="1125" spans="1:10" hidden="1" x14ac:dyDescent="0.25">
      <c r="A1125">
        <v>0.19</v>
      </c>
      <c r="B1125" t="s">
        <v>903</v>
      </c>
      <c r="C1125">
        <v>46077</v>
      </c>
      <c r="D1125" s="1">
        <v>41590</v>
      </c>
      <c r="E1125" s="4">
        <v>189000</v>
      </c>
      <c r="F1125" s="8">
        <f t="shared" si="87"/>
        <v>5</v>
      </c>
      <c r="G1125" s="8" t="str">
        <f t="shared" si="88"/>
        <v>7718</v>
      </c>
      <c r="H1125" s="10" t="str">
        <f t="shared" si="89"/>
        <v>EAGLE POINT CIRCLE</v>
      </c>
      <c r="I1125" s="8">
        <f t="shared" si="90"/>
        <v>60</v>
      </c>
      <c r="J1125" s="10">
        <f t="shared" si="91"/>
        <v>23</v>
      </c>
    </row>
    <row r="1126" spans="1:10" hidden="1" x14ac:dyDescent="0.25">
      <c r="A1126">
        <v>0.35</v>
      </c>
      <c r="B1126" t="s">
        <v>904</v>
      </c>
      <c r="C1126">
        <v>46077</v>
      </c>
      <c r="D1126" s="1">
        <v>41610</v>
      </c>
      <c r="E1126" s="4">
        <v>111300</v>
      </c>
      <c r="F1126" s="8">
        <f t="shared" si="87"/>
        <v>6</v>
      </c>
      <c r="G1126" s="8" t="str">
        <f t="shared" si="88"/>
        <v>11531</v>
      </c>
      <c r="H1126" s="10" t="str">
        <f t="shared" si="89"/>
        <v>WOOD HOLLOW TRAIL</v>
      </c>
      <c r="I1126" s="8">
        <f t="shared" si="90"/>
        <v>60</v>
      </c>
      <c r="J1126" s="10">
        <f t="shared" si="91"/>
        <v>23</v>
      </c>
    </row>
    <row r="1127" spans="1:10" hidden="1" x14ac:dyDescent="0.25">
      <c r="A1127">
        <v>0.15</v>
      </c>
      <c r="B1127" t="s">
        <v>905</v>
      </c>
      <c r="C1127">
        <v>46077</v>
      </c>
      <c r="D1127" s="1">
        <v>41619</v>
      </c>
      <c r="E1127" s="4">
        <v>275000</v>
      </c>
      <c r="F1127" s="8">
        <f t="shared" si="87"/>
        <v>5</v>
      </c>
      <c r="G1127" s="8" t="str">
        <f t="shared" si="88"/>
        <v>6218</v>
      </c>
      <c r="H1127" s="10" t="str">
        <f t="shared" si="89"/>
        <v>EAGLE LAKE DR</v>
      </c>
      <c r="I1127" s="8">
        <f t="shared" si="90"/>
        <v>60</v>
      </c>
      <c r="J1127" s="10">
        <f t="shared" si="91"/>
        <v>18</v>
      </c>
    </row>
    <row r="1128" spans="1:10" hidden="1" x14ac:dyDescent="0.25">
      <c r="A1128">
        <v>0.33</v>
      </c>
      <c r="B1128" t="s">
        <v>906</v>
      </c>
      <c r="C1128">
        <v>46077</v>
      </c>
      <c r="D1128" s="1">
        <v>41610</v>
      </c>
      <c r="E1128" s="4">
        <v>111300</v>
      </c>
      <c r="F1128" s="8">
        <f t="shared" si="87"/>
        <v>6</v>
      </c>
      <c r="G1128" s="8" t="str">
        <f t="shared" si="88"/>
        <v>11525</v>
      </c>
      <c r="H1128" s="10" t="str">
        <f t="shared" si="89"/>
        <v>WOOD HOLLOW TRAIL</v>
      </c>
      <c r="I1128" s="8">
        <f t="shared" si="90"/>
        <v>60</v>
      </c>
      <c r="J1128" s="10">
        <f t="shared" si="91"/>
        <v>23</v>
      </c>
    </row>
    <row r="1129" spans="1:10" hidden="1" x14ac:dyDescent="0.25">
      <c r="A1129">
        <v>0.31</v>
      </c>
      <c r="B1129" t="s">
        <v>907</v>
      </c>
      <c r="C1129">
        <v>46077</v>
      </c>
      <c r="D1129" s="1">
        <v>41625</v>
      </c>
      <c r="E1129" s="4">
        <v>467000</v>
      </c>
      <c r="F1129" s="8">
        <f t="shared" si="87"/>
        <v>5</v>
      </c>
      <c r="G1129" s="8" t="str">
        <f t="shared" si="88"/>
        <v>9200</v>
      </c>
      <c r="H1129" s="10" t="str">
        <f t="shared" si="89"/>
        <v>KEYSTONE COURT</v>
      </c>
      <c r="I1129" s="8">
        <f t="shared" si="90"/>
        <v>60</v>
      </c>
      <c r="J1129" s="10">
        <f t="shared" si="91"/>
        <v>19</v>
      </c>
    </row>
    <row r="1130" spans="1:10" hidden="1" x14ac:dyDescent="0.25">
      <c r="A1130">
        <v>0.2</v>
      </c>
      <c r="B1130" t="s">
        <v>909</v>
      </c>
      <c r="C1130">
        <v>46077</v>
      </c>
      <c r="D1130" s="1">
        <v>41624</v>
      </c>
      <c r="E1130" s="4">
        <v>85500</v>
      </c>
      <c r="F1130" s="8">
        <f t="shared" si="87"/>
        <v>6</v>
      </c>
      <c r="G1130" s="8" t="str">
        <f t="shared" si="88"/>
        <v>11509</v>
      </c>
      <c r="H1130" s="10" t="str">
        <f t="shared" si="89"/>
        <v>GOLDEN WILLOW COURT</v>
      </c>
      <c r="I1130" s="8">
        <f t="shared" si="90"/>
        <v>60</v>
      </c>
      <c r="J1130" s="10">
        <f t="shared" si="91"/>
        <v>25</v>
      </c>
    </row>
    <row r="1131" spans="1:10" hidden="1" x14ac:dyDescent="0.25">
      <c r="A1131">
        <v>0.59</v>
      </c>
      <c r="B1131" t="s">
        <v>910</v>
      </c>
      <c r="C1131">
        <v>46077</v>
      </c>
      <c r="D1131" s="1">
        <v>41626</v>
      </c>
      <c r="E1131" s="4">
        <v>390000</v>
      </c>
      <c r="F1131" s="8">
        <f t="shared" si="87"/>
        <v>5</v>
      </c>
      <c r="G1131" s="8" t="str">
        <f t="shared" si="88"/>
        <v>6342</v>
      </c>
      <c r="H1131" s="10" t="str">
        <f t="shared" si="89"/>
        <v>CONCORD DR</v>
      </c>
      <c r="I1131" s="8">
        <f t="shared" si="90"/>
        <v>60</v>
      </c>
      <c r="J1131" s="10">
        <f t="shared" si="91"/>
        <v>15</v>
      </c>
    </row>
    <row r="1132" spans="1:10" hidden="1" x14ac:dyDescent="0.25">
      <c r="A1132">
        <v>0.34</v>
      </c>
      <c r="B1132" t="s">
        <v>670</v>
      </c>
      <c r="C1132">
        <v>46077</v>
      </c>
      <c r="D1132" s="1">
        <v>41628</v>
      </c>
      <c r="E1132" s="4">
        <v>428080</v>
      </c>
      <c r="F1132" s="8">
        <f t="shared" si="87"/>
        <v>5</v>
      </c>
      <c r="G1132" s="8" t="str">
        <f t="shared" si="88"/>
        <v>3274</v>
      </c>
      <c r="H1132" s="10" t="str">
        <f t="shared" si="89"/>
        <v>CIMMARON ASH CT</v>
      </c>
      <c r="I1132" s="8">
        <f t="shared" si="90"/>
        <v>60</v>
      </c>
      <c r="J1132" s="10">
        <f t="shared" si="91"/>
        <v>20</v>
      </c>
    </row>
    <row r="1133" spans="1:10" hidden="1" x14ac:dyDescent="0.25">
      <c r="A1133">
        <v>0.46</v>
      </c>
      <c r="B1133" t="s">
        <v>911</v>
      </c>
      <c r="C1133">
        <v>46077</v>
      </c>
      <c r="D1133" s="1">
        <v>41628</v>
      </c>
      <c r="E1133" s="4">
        <v>337500</v>
      </c>
      <c r="F1133" s="8">
        <f t="shared" si="87"/>
        <v>5</v>
      </c>
      <c r="G1133" s="8" t="str">
        <f t="shared" si="88"/>
        <v>9583</v>
      </c>
      <c r="H1133" s="10" t="str">
        <f t="shared" si="89"/>
        <v>GREENTHREAD DR</v>
      </c>
      <c r="I1133" s="8">
        <f t="shared" si="90"/>
        <v>60</v>
      </c>
      <c r="J1133" s="10">
        <f t="shared" si="91"/>
        <v>19</v>
      </c>
    </row>
    <row r="1134" spans="1:10" hidden="1" x14ac:dyDescent="0.25">
      <c r="A1134">
        <v>0.35199999999999998</v>
      </c>
      <c r="B1134" t="s">
        <v>912</v>
      </c>
      <c r="C1134">
        <v>46077</v>
      </c>
      <c r="D1134" s="1">
        <v>41624</v>
      </c>
      <c r="E1134" s="4">
        <v>130000</v>
      </c>
      <c r="F1134" s="8">
        <f t="shared" si="87"/>
        <v>5</v>
      </c>
      <c r="G1134" s="8" t="str">
        <f t="shared" si="88"/>
        <v>1620</v>
      </c>
      <c r="H1134" s="10" t="str">
        <f t="shared" si="89"/>
        <v>WALDEN CT</v>
      </c>
      <c r="I1134" s="8">
        <f t="shared" si="90"/>
        <v>60</v>
      </c>
      <c r="J1134" s="10">
        <f t="shared" si="91"/>
        <v>14</v>
      </c>
    </row>
    <row r="1135" spans="1:10" hidden="1" x14ac:dyDescent="0.25">
      <c r="A1135">
        <v>0.158</v>
      </c>
      <c r="B1135" t="s">
        <v>913</v>
      </c>
      <c r="C1135">
        <v>46077</v>
      </c>
      <c r="D1135" s="1">
        <v>41627</v>
      </c>
      <c r="E1135" s="4">
        <v>450000</v>
      </c>
      <c r="F1135" s="8">
        <f t="shared" si="87"/>
        <v>5</v>
      </c>
      <c r="G1135" s="8" t="str">
        <f t="shared" si="88"/>
        <v>7620</v>
      </c>
      <c r="H1135" s="10" t="str">
        <f t="shared" si="89"/>
        <v>THE COMMONS</v>
      </c>
      <c r="I1135" s="8">
        <f t="shared" si="90"/>
        <v>60</v>
      </c>
      <c r="J1135" s="10">
        <f t="shared" si="91"/>
        <v>16</v>
      </c>
    </row>
    <row r="1136" spans="1:10" hidden="1" x14ac:dyDescent="0.25">
      <c r="A1136">
        <v>0.16500000000000001</v>
      </c>
      <c r="B1136" t="s">
        <v>914</v>
      </c>
      <c r="C1136">
        <v>46077</v>
      </c>
      <c r="D1136" s="1">
        <v>41620</v>
      </c>
      <c r="E1136" s="4">
        <v>300000</v>
      </c>
      <c r="F1136" s="8">
        <f t="shared" si="87"/>
        <v>3</v>
      </c>
      <c r="G1136" s="8" t="str">
        <f t="shared" si="88"/>
        <v>90</v>
      </c>
      <c r="H1136" s="10" t="str">
        <f t="shared" si="89"/>
        <v>E PINE ST</v>
      </c>
      <c r="I1136" s="8">
        <f t="shared" si="90"/>
        <v>60</v>
      </c>
      <c r="J1136" s="10">
        <f t="shared" si="91"/>
        <v>12</v>
      </c>
    </row>
    <row r="1137" spans="1:10" hidden="1" x14ac:dyDescent="0.25">
      <c r="A1137">
        <v>0.61</v>
      </c>
      <c r="B1137" t="s">
        <v>915</v>
      </c>
      <c r="C1137">
        <v>46077</v>
      </c>
      <c r="D1137" s="1">
        <v>41628</v>
      </c>
      <c r="E1137" s="4">
        <v>407915</v>
      </c>
      <c r="F1137" s="8">
        <f t="shared" si="87"/>
        <v>5</v>
      </c>
      <c r="G1137" s="8" t="str">
        <f t="shared" si="88"/>
        <v>8802</v>
      </c>
      <c r="H1137" s="10" t="str">
        <f t="shared" si="89"/>
        <v>WINDPOINTE PASS</v>
      </c>
      <c r="I1137" s="8">
        <f t="shared" si="90"/>
        <v>60</v>
      </c>
      <c r="J1137" s="10">
        <f t="shared" si="91"/>
        <v>20</v>
      </c>
    </row>
    <row r="1138" spans="1:10" x14ac:dyDescent="0.25">
      <c r="A1138">
        <v>0.14000000000000001</v>
      </c>
      <c r="B1138" t="s">
        <v>1094</v>
      </c>
      <c r="C1138">
        <v>46077</v>
      </c>
      <c r="D1138" s="1">
        <v>41631</v>
      </c>
      <c r="E1138" s="4">
        <v>352000</v>
      </c>
      <c r="F1138" s="8">
        <f t="shared" si="87"/>
        <v>5</v>
      </c>
      <c r="G1138" s="8" t="str">
        <f t="shared" si="88"/>
        <v>6552</v>
      </c>
      <c r="H1138" s="10" t="str">
        <f t="shared" si="89"/>
        <v>CHEW Way</v>
      </c>
      <c r="I1138" s="8">
        <f t="shared" si="90"/>
        <v>57</v>
      </c>
      <c r="J1138" s="10">
        <f t="shared" si="91"/>
        <v>13</v>
      </c>
    </row>
    <row r="1139" spans="1:10" hidden="1" x14ac:dyDescent="0.25">
      <c r="A1139">
        <v>0.15</v>
      </c>
      <c r="B1139" t="s">
        <v>270</v>
      </c>
      <c r="C1139">
        <v>46077</v>
      </c>
      <c r="D1139" s="1">
        <v>41628</v>
      </c>
      <c r="E1139" s="4">
        <v>380000</v>
      </c>
      <c r="F1139" s="8">
        <f t="shared" si="87"/>
        <v>4</v>
      </c>
      <c r="G1139" s="8" t="str">
        <f t="shared" si="88"/>
        <v>185</v>
      </c>
      <c r="H1139" s="10" t="str">
        <f t="shared" si="89"/>
        <v>S 6TH ST</v>
      </c>
      <c r="I1139" s="8">
        <f t="shared" si="90"/>
        <v>60</v>
      </c>
      <c r="J1139" s="10">
        <f t="shared" si="91"/>
        <v>12</v>
      </c>
    </row>
    <row r="1140" spans="1:10" hidden="1" x14ac:dyDescent="0.25">
      <c r="A1140">
        <v>0.32</v>
      </c>
      <c r="B1140" t="s">
        <v>916</v>
      </c>
      <c r="C1140">
        <v>46077</v>
      </c>
      <c r="D1140" s="1">
        <v>41621</v>
      </c>
      <c r="E1140" s="4">
        <v>399995</v>
      </c>
      <c r="F1140" s="8">
        <f t="shared" si="87"/>
        <v>5</v>
      </c>
      <c r="G1140" s="8" t="str">
        <f t="shared" si="88"/>
        <v>6368</v>
      </c>
      <c r="H1140" s="10" t="str">
        <f t="shared" si="89"/>
        <v>CONCORD DR (FORMERLY 6366)</v>
      </c>
      <c r="I1140" s="8">
        <f t="shared" si="90"/>
        <v>60</v>
      </c>
      <c r="J1140" s="10">
        <f t="shared" si="91"/>
        <v>31</v>
      </c>
    </row>
    <row r="1141" spans="1:10" hidden="1" x14ac:dyDescent="0.25">
      <c r="A1141">
        <v>0.39500000000000002</v>
      </c>
      <c r="B1141" t="s">
        <v>564</v>
      </c>
      <c r="C1141">
        <v>46077</v>
      </c>
      <c r="D1141" s="1">
        <v>41635</v>
      </c>
      <c r="E1141" s="4">
        <v>176000</v>
      </c>
      <c r="F1141" s="8">
        <f t="shared" si="87"/>
        <v>4</v>
      </c>
      <c r="G1141" s="8" t="str">
        <f t="shared" si="88"/>
        <v>912</v>
      </c>
      <c r="H1141" s="10" t="str">
        <f t="shared" si="89"/>
        <v>PARTRIDGE PL</v>
      </c>
      <c r="I1141" s="8">
        <f t="shared" si="90"/>
        <v>60</v>
      </c>
      <c r="J1141" s="10">
        <f t="shared" si="91"/>
        <v>16</v>
      </c>
    </row>
    <row r="1142" spans="1:10" hidden="1" x14ac:dyDescent="0.25">
      <c r="A1142">
        <v>0.28999999999999998</v>
      </c>
      <c r="B1142" t="s">
        <v>452</v>
      </c>
      <c r="C1142">
        <v>46077</v>
      </c>
      <c r="D1142" s="1">
        <v>41631</v>
      </c>
      <c r="E1142" s="4">
        <v>437362</v>
      </c>
      <c r="F1142" s="8">
        <f t="shared" si="87"/>
        <v>6</v>
      </c>
      <c r="G1142" s="8" t="str">
        <f t="shared" si="88"/>
        <v>11561</v>
      </c>
      <c r="H1142" s="10" t="str">
        <f t="shared" si="89"/>
        <v>WEEPING WILLOW DR</v>
      </c>
      <c r="I1142" s="8">
        <f t="shared" si="90"/>
        <v>60</v>
      </c>
      <c r="J1142" s="10">
        <f t="shared" si="91"/>
        <v>23</v>
      </c>
    </row>
    <row r="1143" spans="1:10" hidden="1" x14ac:dyDescent="0.25">
      <c r="A1143">
        <v>0.55000000000000004</v>
      </c>
      <c r="B1143" t="s">
        <v>606</v>
      </c>
      <c r="C1143">
        <v>46077</v>
      </c>
      <c r="D1143" s="1">
        <v>41617</v>
      </c>
      <c r="E1143" s="4">
        <v>541653</v>
      </c>
      <c r="F1143" s="8">
        <f t="shared" si="87"/>
        <v>6</v>
      </c>
      <c r="G1143" s="8" t="str">
        <f t="shared" si="88"/>
        <v>11509</v>
      </c>
      <c r="H1143" s="10" t="str">
        <f t="shared" si="89"/>
        <v>WILLOW BEND DRIVE</v>
      </c>
      <c r="I1143" s="8">
        <f t="shared" si="90"/>
        <v>60</v>
      </c>
      <c r="J1143" s="10">
        <f t="shared" si="91"/>
        <v>23</v>
      </c>
    </row>
    <row r="1144" spans="1:10" hidden="1" x14ac:dyDescent="0.25">
      <c r="A1144">
        <v>0.32</v>
      </c>
      <c r="B1144" t="s">
        <v>917</v>
      </c>
      <c r="C1144">
        <v>46077</v>
      </c>
      <c r="D1144" s="1">
        <v>41605</v>
      </c>
      <c r="E1144" s="4">
        <v>617823</v>
      </c>
      <c r="F1144" s="8">
        <f t="shared" si="87"/>
        <v>6</v>
      </c>
      <c r="G1144" s="8" t="str">
        <f t="shared" si="88"/>
        <v>11550</v>
      </c>
      <c r="H1144" s="10" t="str">
        <f t="shared" si="89"/>
        <v>WEEPING WILLOW DR</v>
      </c>
      <c r="I1144" s="8">
        <f t="shared" si="90"/>
        <v>60</v>
      </c>
      <c r="J1144" s="10">
        <f t="shared" si="91"/>
        <v>23</v>
      </c>
    </row>
    <row r="1145" spans="1:10" hidden="1" x14ac:dyDescent="0.25">
      <c r="A1145">
        <v>0.32</v>
      </c>
      <c r="B1145" t="s">
        <v>917</v>
      </c>
      <c r="C1145">
        <v>46077</v>
      </c>
      <c r="D1145" s="1">
        <v>41531</v>
      </c>
      <c r="E1145" s="4">
        <v>617823</v>
      </c>
      <c r="F1145" s="8">
        <f t="shared" si="87"/>
        <v>6</v>
      </c>
      <c r="G1145" s="8" t="str">
        <f t="shared" si="88"/>
        <v>11550</v>
      </c>
      <c r="H1145" s="10" t="str">
        <f t="shared" si="89"/>
        <v>WEEPING WILLOW DR</v>
      </c>
      <c r="I1145" s="8">
        <f t="shared" si="90"/>
        <v>60</v>
      </c>
      <c r="J1145" s="10">
        <f t="shared" si="91"/>
        <v>23</v>
      </c>
    </row>
    <row r="1146" spans="1:10" hidden="1" x14ac:dyDescent="0.25">
      <c r="A1146">
        <v>0.41</v>
      </c>
      <c r="B1146" t="s">
        <v>918</v>
      </c>
      <c r="C1146">
        <v>46077</v>
      </c>
      <c r="D1146" s="1">
        <v>41627</v>
      </c>
      <c r="E1146" s="4">
        <v>327000</v>
      </c>
      <c r="F1146" s="8">
        <f t="shared" si="87"/>
        <v>5</v>
      </c>
      <c r="G1146" s="8" t="str">
        <f t="shared" si="88"/>
        <v>1325</v>
      </c>
      <c r="H1146" s="10" t="str">
        <f t="shared" si="89"/>
        <v>WOOD VALLEY CT</v>
      </c>
      <c r="I1146" s="8">
        <f t="shared" si="90"/>
        <v>60</v>
      </c>
      <c r="J1146" s="10">
        <f t="shared" si="91"/>
        <v>19</v>
      </c>
    </row>
    <row r="1147" spans="1:10" hidden="1" x14ac:dyDescent="0.25">
      <c r="A1147">
        <v>0.3</v>
      </c>
      <c r="B1147" t="s">
        <v>908</v>
      </c>
      <c r="C1147">
        <v>46077</v>
      </c>
      <c r="D1147" s="1">
        <v>41628</v>
      </c>
      <c r="E1147" s="4">
        <v>280000</v>
      </c>
      <c r="F1147" s="8">
        <f t="shared" si="87"/>
        <v>5</v>
      </c>
      <c r="G1147" s="8" t="str">
        <f t="shared" si="88"/>
        <v>8822</v>
      </c>
      <c r="H1147" s="10" t="str">
        <f t="shared" si="89"/>
        <v>AMBER STONE CT</v>
      </c>
      <c r="I1147" s="8">
        <f t="shared" si="90"/>
        <v>60</v>
      </c>
      <c r="J1147" s="10">
        <f t="shared" si="91"/>
        <v>19</v>
      </c>
    </row>
    <row r="1148" spans="1:10" hidden="1" x14ac:dyDescent="0.25">
      <c r="A1148">
        <v>0.2</v>
      </c>
      <c r="B1148" t="s">
        <v>919</v>
      </c>
      <c r="C1148">
        <v>46077</v>
      </c>
      <c r="D1148" s="1">
        <v>41621</v>
      </c>
      <c r="E1148" s="4">
        <v>359900</v>
      </c>
      <c r="F1148" s="8">
        <f t="shared" si="87"/>
        <v>4</v>
      </c>
      <c r="G1148" s="8" t="str">
        <f t="shared" si="88"/>
        <v>600</v>
      </c>
      <c r="H1148" s="10" t="str">
        <f t="shared" si="89"/>
        <v>N ELM ST</v>
      </c>
      <c r="I1148" s="8">
        <f t="shared" si="90"/>
        <v>60</v>
      </c>
      <c r="J1148" s="10">
        <f t="shared" si="91"/>
        <v>12</v>
      </c>
    </row>
    <row r="1149" spans="1:10" hidden="1" x14ac:dyDescent="0.25">
      <c r="A1149">
        <v>0.10299999999999999</v>
      </c>
      <c r="B1149" t="s">
        <v>471</v>
      </c>
      <c r="C1149">
        <v>46077</v>
      </c>
      <c r="D1149" s="1">
        <v>41627</v>
      </c>
      <c r="E1149" s="4">
        <v>330000</v>
      </c>
      <c r="F1149" s="8">
        <f t="shared" si="87"/>
        <v>5</v>
      </c>
      <c r="G1149" s="8" t="str">
        <f t="shared" si="88"/>
        <v>6687</v>
      </c>
      <c r="H1149" s="10" t="str">
        <f t="shared" si="89"/>
        <v>BEEKMAN PLACE</v>
      </c>
      <c r="I1149" s="8">
        <f t="shared" si="90"/>
        <v>60</v>
      </c>
      <c r="J1149" s="10">
        <f t="shared" si="91"/>
        <v>18</v>
      </c>
    </row>
    <row r="1150" spans="1:10" hidden="1" x14ac:dyDescent="0.25">
      <c r="A1150">
        <v>0.47399999999999998</v>
      </c>
      <c r="B1150" t="s">
        <v>806</v>
      </c>
      <c r="C1150">
        <v>46077</v>
      </c>
      <c r="D1150" s="1">
        <v>41586</v>
      </c>
      <c r="E1150" s="4">
        <v>134500</v>
      </c>
      <c r="F1150" s="8">
        <f t="shared" si="87"/>
        <v>4</v>
      </c>
      <c r="G1150" s="8" t="str">
        <f t="shared" si="88"/>
        <v>638</v>
      </c>
      <c r="H1150" s="10" t="str">
        <f t="shared" si="89"/>
        <v>KAREN DR</v>
      </c>
      <c r="I1150" s="8">
        <f t="shared" si="90"/>
        <v>60</v>
      </c>
      <c r="J1150" s="10">
        <f t="shared" si="91"/>
        <v>12</v>
      </c>
    </row>
    <row r="1151" spans="1:10" hidden="1" x14ac:dyDescent="0.25">
      <c r="A1151">
        <v>0.47399999999999998</v>
      </c>
      <c r="B1151" t="s">
        <v>806</v>
      </c>
      <c r="C1151">
        <v>46077</v>
      </c>
      <c r="D1151" s="1">
        <v>41586</v>
      </c>
      <c r="E1151" s="4">
        <v>134500</v>
      </c>
      <c r="F1151" s="8">
        <f t="shared" si="87"/>
        <v>4</v>
      </c>
      <c r="G1151" s="8" t="str">
        <f t="shared" si="88"/>
        <v>638</v>
      </c>
      <c r="H1151" s="10" t="str">
        <f t="shared" si="89"/>
        <v>KAREN DR</v>
      </c>
      <c r="I1151" s="8">
        <f t="shared" si="90"/>
        <v>60</v>
      </c>
      <c r="J1151" s="10">
        <f t="shared" si="91"/>
        <v>12</v>
      </c>
    </row>
    <row r="1152" spans="1:10" hidden="1" x14ac:dyDescent="0.25">
      <c r="A1152">
        <v>0.17</v>
      </c>
      <c r="B1152" t="s">
        <v>920</v>
      </c>
      <c r="C1152">
        <v>46077</v>
      </c>
      <c r="D1152" s="1">
        <v>41627</v>
      </c>
      <c r="E1152" s="4">
        <v>235000</v>
      </c>
      <c r="F1152" s="8">
        <f t="shared" si="87"/>
        <v>5</v>
      </c>
      <c r="G1152" s="8" t="str">
        <f t="shared" si="88"/>
        <v>7817</v>
      </c>
      <c r="H1152" s="10" t="str">
        <f t="shared" si="89"/>
        <v>BLUE JAY WAY</v>
      </c>
      <c r="I1152" s="8">
        <f t="shared" si="90"/>
        <v>60</v>
      </c>
      <c r="J1152" s="10">
        <f t="shared" si="91"/>
        <v>17</v>
      </c>
    </row>
    <row r="1153" spans="1:10" hidden="1" x14ac:dyDescent="0.25">
      <c r="A1153">
        <v>0.18</v>
      </c>
      <c r="B1153" t="s">
        <v>921</v>
      </c>
      <c r="C1153">
        <v>46077</v>
      </c>
      <c r="D1153" s="1">
        <v>41586</v>
      </c>
      <c r="E1153" s="4">
        <v>61586</v>
      </c>
      <c r="F1153" s="8">
        <f t="shared" si="87"/>
        <v>5</v>
      </c>
      <c r="G1153" s="8" t="str">
        <f t="shared" si="88"/>
        <v>7816</v>
      </c>
      <c r="H1153" s="10" t="str">
        <f t="shared" si="89"/>
        <v>RINGTAIL CIRCLE</v>
      </c>
      <c r="I1153" s="8">
        <f t="shared" si="90"/>
        <v>60</v>
      </c>
      <c r="J1153" s="10">
        <f t="shared" si="91"/>
        <v>20</v>
      </c>
    </row>
    <row r="1154" spans="1:10" hidden="1" x14ac:dyDescent="0.25">
      <c r="A1154">
        <v>0.09</v>
      </c>
      <c r="B1154" t="s">
        <v>922</v>
      </c>
      <c r="C1154">
        <v>46077</v>
      </c>
      <c r="D1154" s="1">
        <v>41624</v>
      </c>
      <c r="E1154" s="4">
        <v>33000</v>
      </c>
      <c r="F1154" s="8">
        <f t="shared" si="87"/>
        <v>5</v>
      </c>
      <c r="G1154" s="8" t="str">
        <f t="shared" si="88"/>
        <v>7637</v>
      </c>
      <c r="H1154" s="10" t="str">
        <f t="shared" si="89"/>
        <v>Beekman Terrace</v>
      </c>
      <c r="I1154" s="8">
        <f t="shared" si="90"/>
        <v>60</v>
      </c>
      <c r="J1154" s="10">
        <f t="shared" si="91"/>
        <v>20</v>
      </c>
    </row>
    <row r="1155" spans="1:10" hidden="1" x14ac:dyDescent="0.25">
      <c r="A1155">
        <v>0.37</v>
      </c>
      <c r="B1155" t="s">
        <v>923</v>
      </c>
      <c r="C1155">
        <v>46077</v>
      </c>
      <c r="D1155" s="1">
        <v>41635</v>
      </c>
      <c r="E1155" s="4">
        <v>366580</v>
      </c>
      <c r="F1155" s="8">
        <f t="shared" ref="F1155:F1202" si="92">FIND(" ",B1155,1)</f>
        <v>5</v>
      </c>
      <c r="G1155" s="8" t="str">
        <f t="shared" ref="G1155:G1202" si="93">LEFT(B1155,F1155-1)</f>
        <v>8822</v>
      </c>
      <c r="H1155" s="10" t="str">
        <f t="shared" ref="H1155:H1202" si="94">MID(B1155,F1155+1,J1155-F1155)</f>
        <v>WINDPOINTE PASS</v>
      </c>
      <c r="I1155" s="8">
        <f t="shared" ref="I1155:I1202" si="95">LEN(B1155)</f>
        <v>60</v>
      </c>
      <c r="J1155" s="10">
        <f t="shared" ref="J1155:J1202" si="96">IF(ISERROR(FIND("  ",B1155,1))=FALSE,FIND("  ",B1155,1)-1,LEN(B1155))</f>
        <v>20</v>
      </c>
    </row>
    <row r="1156" spans="1:10" hidden="1" x14ac:dyDescent="0.25">
      <c r="A1156">
        <v>0.107</v>
      </c>
      <c r="B1156" t="s">
        <v>924</v>
      </c>
      <c r="C1156">
        <v>46077</v>
      </c>
      <c r="D1156" s="1">
        <v>41520</v>
      </c>
      <c r="E1156" s="4">
        <v>302250</v>
      </c>
      <c r="F1156" s="8">
        <f t="shared" si="92"/>
        <v>5</v>
      </c>
      <c r="G1156" s="8" t="str">
        <f t="shared" si="93"/>
        <v>6683</v>
      </c>
      <c r="H1156" s="10" t="str">
        <f t="shared" si="94"/>
        <v>BEEKMAN PLACE</v>
      </c>
      <c r="I1156" s="8">
        <f t="shared" si="95"/>
        <v>60</v>
      </c>
      <c r="J1156" s="10">
        <f t="shared" si="96"/>
        <v>18</v>
      </c>
    </row>
    <row r="1157" spans="1:10" x14ac:dyDescent="0.25">
      <c r="A1157">
        <v>0.122</v>
      </c>
      <c r="B1157" t="s">
        <v>1071</v>
      </c>
      <c r="C1157">
        <v>46077</v>
      </c>
      <c r="D1157" s="1">
        <v>41638</v>
      </c>
      <c r="E1157" s="4">
        <v>250002</v>
      </c>
      <c r="F1157" s="8">
        <f t="shared" si="92"/>
        <v>5</v>
      </c>
      <c r="G1157" s="8" t="str">
        <f t="shared" si="93"/>
        <v>6742</v>
      </c>
      <c r="H1157" s="10" t="str">
        <f t="shared" si="94"/>
        <v>BRANFORD DR</v>
      </c>
      <c r="I1157" s="8">
        <f t="shared" si="95"/>
        <v>59</v>
      </c>
      <c r="J1157" s="10">
        <f t="shared" si="96"/>
        <v>16</v>
      </c>
    </row>
    <row r="1158" spans="1:10" hidden="1" x14ac:dyDescent="0.25">
      <c r="A1158">
        <v>0.22</v>
      </c>
      <c r="B1158" t="s">
        <v>925</v>
      </c>
      <c r="C1158">
        <v>46077</v>
      </c>
      <c r="D1158" s="1">
        <v>41628</v>
      </c>
      <c r="E1158" s="4">
        <v>80000</v>
      </c>
      <c r="F1158" s="8">
        <f t="shared" si="92"/>
        <v>5</v>
      </c>
      <c r="G1158" s="8" t="str">
        <f t="shared" si="93"/>
        <v>6748</v>
      </c>
      <c r="H1158" s="10" t="str">
        <f t="shared" si="94"/>
        <v>Chapel Crossing</v>
      </c>
      <c r="I1158" s="8">
        <f t="shared" si="95"/>
        <v>60</v>
      </c>
      <c r="J1158" s="10">
        <f t="shared" si="96"/>
        <v>20</v>
      </c>
    </row>
    <row r="1159" spans="1:10" hidden="1" x14ac:dyDescent="0.25">
      <c r="A1159">
        <v>0.54</v>
      </c>
      <c r="B1159" t="s">
        <v>926</v>
      </c>
      <c r="C1159">
        <v>46077</v>
      </c>
      <c r="D1159" s="1">
        <v>41620</v>
      </c>
      <c r="E1159" s="4">
        <v>226000</v>
      </c>
      <c r="F1159" s="8">
        <f t="shared" si="92"/>
        <v>6</v>
      </c>
      <c r="G1159" s="8" t="str">
        <f t="shared" si="93"/>
        <v>12122</v>
      </c>
      <c r="H1159" s="10" t="str">
        <f t="shared" si="94"/>
        <v>DAUGHERTY DR</v>
      </c>
      <c r="I1159" s="8">
        <f t="shared" si="95"/>
        <v>60</v>
      </c>
      <c r="J1159" s="10">
        <f t="shared" si="96"/>
        <v>18</v>
      </c>
    </row>
    <row r="1160" spans="1:10" hidden="1" x14ac:dyDescent="0.25">
      <c r="A1160">
        <v>3.4000000000000002E-2</v>
      </c>
      <c r="B1160" t="s">
        <v>927</v>
      </c>
      <c r="C1160">
        <v>46077</v>
      </c>
      <c r="D1160" s="1">
        <v>41627</v>
      </c>
      <c r="E1160" s="4">
        <v>165000</v>
      </c>
      <c r="F1160" s="8">
        <f t="shared" si="92"/>
        <v>6</v>
      </c>
      <c r="G1160" s="8" t="str">
        <f t="shared" si="93"/>
        <v>11705</v>
      </c>
      <c r="H1160" s="10" t="str">
        <f t="shared" si="94"/>
        <v>CHANT LANE</v>
      </c>
      <c r="I1160" s="8">
        <f t="shared" si="95"/>
        <v>60</v>
      </c>
      <c r="J1160" s="10">
        <f t="shared" si="96"/>
        <v>16</v>
      </c>
    </row>
    <row r="1161" spans="1:10" hidden="1" x14ac:dyDescent="0.25">
      <c r="A1161">
        <v>0.3</v>
      </c>
      <c r="B1161" t="s">
        <v>928</v>
      </c>
      <c r="C1161">
        <v>46077</v>
      </c>
      <c r="D1161" s="1">
        <v>41628</v>
      </c>
      <c r="E1161" s="4">
        <v>406790</v>
      </c>
      <c r="F1161" s="8">
        <f t="shared" si="92"/>
        <v>5</v>
      </c>
      <c r="G1161" s="8" t="str">
        <f t="shared" si="93"/>
        <v>6411</v>
      </c>
      <c r="H1161" s="10" t="str">
        <f t="shared" si="94"/>
        <v>BLACKSTONE DR</v>
      </c>
      <c r="I1161" s="8">
        <f t="shared" si="95"/>
        <v>60</v>
      </c>
      <c r="J1161" s="10">
        <f t="shared" si="96"/>
        <v>18</v>
      </c>
    </row>
    <row r="1162" spans="1:10" hidden="1" x14ac:dyDescent="0.25">
      <c r="A1162">
        <v>3.02</v>
      </c>
      <c r="B1162" t="s">
        <v>929</v>
      </c>
      <c r="C1162">
        <v>46077</v>
      </c>
      <c r="D1162" s="1">
        <v>41638</v>
      </c>
      <c r="E1162" s="4">
        <v>750000</v>
      </c>
      <c r="F1162" s="8">
        <f t="shared" si="92"/>
        <v>5</v>
      </c>
      <c r="G1162" s="8" t="str">
        <f t="shared" si="93"/>
        <v>7780</v>
      </c>
      <c r="H1162" s="10" t="str">
        <f t="shared" si="94"/>
        <v>CHEVAL RUE CT</v>
      </c>
      <c r="I1162" s="8">
        <f t="shared" si="95"/>
        <v>60</v>
      </c>
      <c r="J1162" s="10">
        <f t="shared" si="96"/>
        <v>18</v>
      </c>
    </row>
    <row r="1163" spans="1:10" hidden="1" x14ac:dyDescent="0.25">
      <c r="A1163">
        <v>0.222</v>
      </c>
      <c r="B1163" t="s">
        <v>930</v>
      </c>
      <c r="C1163">
        <v>46077</v>
      </c>
      <c r="D1163" s="1">
        <v>41304</v>
      </c>
      <c r="E1163" s="4">
        <v>700000</v>
      </c>
      <c r="F1163" s="8">
        <f t="shared" si="92"/>
        <v>5</v>
      </c>
      <c r="G1163" s="8" t="str">
        <f t="shared" si="93"/>
        <v>6593</v>
      </c>
      <c r="H1163" s="10" t="str">
        <f t="shared" si="94"/>
        <v>REGENTS PARK DR</v>
      </c>
      <c r="I1163" s="8">
        <f t="shared" si="95"/>
        <v>60</v>
      </c>
      <c r="J1163" s="10">
        <f t="shared" si="96"/>
        <v>20</v>
      </c>
    </row>
    <row r="1164" spans="1:10" hidden="1" x14ac:dyDescent="0.25">
      <c r="A1164">
        <v>0.38600000000000001</v>
      </c>
      <c r="B1164" t="s">
        <v>931</v>
      </c>
      <c r="C1164">
        <v>46077</v>
      </c>
      <c r="D1164" s="1">
        <v>41639</v>
      </c>
      <c r="E1164" s="4">
        <v>165000</v>
      </c>
      <c r="F1164" s="8">
        <f t="shared" si="92"/>
        <v>4</v>
      </c>
      <c r="G1164" s="8" t="str">
        <f t="shared" si="93"/>
        <v>495</v>
      </c>
      <c r="H1164" s="10" t="str">
        <f t="shared" si="94"/>
        <v>N ELM ST</v>
      </c>
      <c r="I1164" s="8">
        <f t="shared" si="95"/>
        <v>60</v>
      </c>
      <c r="J1164" s="10">
        <f t="shared" si="96"/>
        <v>12</v>
      </c>
    </row>
    <row r="1165" spans="1:10" hidden="1" x14ac:dyDescent="0.25">
      <c r="A1165">
        <v>0.16</v>
      </c>
      <c r="B1165" t="s">
        <v>932</v>
      </c>
      <c r="C1165">
        <v>46077</v>
      </c>
      <c r="D1165" s="1">
        <v>41624</v>
      </c>
      <c r="E1165" s="4">
        <v>61586</v>
      </c>
      <c r="F1165" s="8">
        <f t="shared" si="92"/>
        <v>5</v>
      </c>
      <c r="G1165" s="8" t="str">
        <f t="shared" si="93"/>
        <v>7820</v>
      </c>
      <c r="H1165" s="10" t="str">
        <f t="shared" si="94"/>
        <v>RINGTAIL CIRCLE</v>
      </c>
      <c r="I1165" s="8">
        <f t="shared" si="95"/>
        <v>60</v>
      </c>
      <c r="J1165" s="10">
        <f t="shared" si="96"/>
        <v>20</v>
      </c>
    </row>
    <row r="1166" spans="1:10" hidden="1" x14ac:dyDescent="0.25">
      <c r="A1166">
        <v>0.18</v>
      </c>
      <c r="B1166" t="s">
        <v>933</v>
      </c>
      <c r="C1166">
        <v>46077</v>
      </c>
      <c r="D1166" s="1">
        <v>41617</v>
      </c>
      <c r="E1166" s="4">
        <v>61586</v>
      </c>
      <c r="F1166" s="8">
        <f t="shared" si="92"/>
        <v>5</v>
      </c>
      <c r="G1166" s="8" t="str">
        <f t="shared" si="93"/>
        <v>7818</v>
      </c>
      <c r="H1166" s="10" t="str">
        <f t="shared" si="94"/>
        <v>RINGTAIL CIRCLE</v>
      </c>
      <c r="I1166" s="8">
        <f t="shared" si="95"/>
        <v>60</v>
      </c>
      <c r="J1166" s="10">
        <f t="shared" si="96"/>
        <v>20</v>
      </c>
    </row>
    <row r="1167" spans="1:10" hidden="1" x14ac:dyDescent="0.25">
      <c r="A1167">
        <v>0.16</v>
      </c>
      <c r="B1167" t="s">
        <v>934</v>
      </c>
      <c r="C1167">
        <v>46077</v>
      </c>
      <c r="D1167" s="1">
        <v>41628</v>
      </c>
      <c r="E1167" s="4">
        <v>49200</v>
      </c>
      <c r="F1167" s="8">
        <f t="shared" si="92"/>
        <v>5</v>
      </c>
      <c r="G1167" s="8" t="str">
        <f t="shared" si="93"/>
        <v>6756</v>
      </c>
      <c r="H1167" s="10" t="str">
        <f t="shared" si="94"/>
        <v>Chapel Crossing</v>
      </c>
      <c r="I1167" s="8">
        <f t="shared" si="95"/>
        <v>60</v>
      </c>
      <c r="J1167" s="10">
        <f t="shared" si="96"/>
        <v>20</v>
      </c>
    </row>
    <row r="1168" spans="1:10" hidden="1" x14ac:dyDescent="0.25">
      <c r="A1168">
        <v>0.28999999999999998</v>
      </c>
      <c r="B1168" t="s">
        <v>935</v>
      </c>
      <c r="C1168">
        <v>46077</v>
      </c>
      <c r="D1168" s="1">
        <v>41621</v>
      </c>
      <c r="E1168" s="4">
        <v>609707.78</v>
      </c>
      <c r="F1168" s="8">
        <f t="shared" si="92"/>
        <v>6</v>
      </c>
      <c r="G1168" s="8" t="str">
        <f t="shared" si="93"/>
        <v>11636</v>
      </c>
      <c r="H1168" s="10" t="str">
        <f t="shared" si="94"/>
        <v>WEEPING WILLOW CT</v>
      </c>
      <c r="I1168" s="8">
        <f t="shared" si="95"/>
        <v>60</v>
      </c>
      <c r="J1168" s="10">
        <f t="shared" si="96"/>
        <v>23</v>
      </c>
    </row>
    <row r="1169" spans="1:10" hidden="1" x14ac:dyDescent="0.25">
      <c r="A1169">
        <v>0.21</v>
      </c>
      <c r="B1169" t="s">
        <v>936</v>
      </c>
      <c r="C1169">
        <v>46077</v>
      </c>
      <c r="D1169" s="1">
        <v>41619</v>
      </c>
      <c r="E1169" s="4">
        <v>63000</v>
      </c>
      <c r="F1169" s="8">
        <f t="shared" si="92"/>
        <v>5</v>
      </c>
      <c r="G1169" s="8" t="str">
        <f t="shared" si="93"/>
        <v>6236</v>
      </c>
      <c r="H1169" s="10" t="str">
        <f t="shared" si="94"/>
        <v>EAGLES NEST BLVD</v>
      </c>
      <c r="I1169" s="8">
        <f t="shared" si="95"/>
        <v>60</v>
      </c>
      <c r="J1169" s="10">
        <f t="shared" si="96"/>
        <v>21</v>
      </c>
    </row>
    <row r="1170" spans="1:10" hidden="1" x14ac:dyDescent="0.25">
      <c r="A1170">
        <v>0.26</v>
      </c>
      <c r="B1170" t="s">
        <v>937</v>
      </c>
      <c r="C1170">
        <v>46077</v>
      </c>
      <c r="D1170" s="1">
        <v>41619</v>
      </c>
      <c r="E1170" s="4">
        <v>63000</v>
      </c>
      <c r="F1170" s="8">
        <f t="shared" si="92"/>
        <v>5</v>
      </c>
      <c r="G1170" s="8" t="str">
        <f t="shared" si="93"/>
        <v>7740</v>
      </c>
      <c r="H1170" s="10" t="str">
        <f t="shared" si="94"/>
        <v>SOLOMON DR</v>
      </c>
      <c r="I1170" s="8">
        <f t="shared" si="95"/>
        <v>60</v>
      </c>
      <c r="J1170" s="10">
        <f t="shared" si="96"/>
        <v>15</v>
      </c>
    </row>
    <row r="1171" spans="1:10" hidden="1" x14ac:dyDescent="0.25">
      <c r="A1171">
        <v>0.18</v>
      </c>
      <c r="B1171" t="s">
        <v>938</v>
      </c>
      <c r="C1171">
        <v>46077</v>
      </c>
      <c r="D1171" s="1">
        <v>41631</v>
      </c>
      <c r="E1171" s="4">
        <v>331702</v>
      </c>
      <c r="F1171" s="8">
        <f t="shared" si="92"/>
        <v>5</v>
      </c>
      <c r="G1171" s="8" t="str">
        <f t="shared" si="93"/>
        <v>6318</v>
      </c>
      <c r="H1171" s="10" t="str">
        <f t="shared" si="94"/>
        <v>SILVER MAPLE WAY</v>
      </c>
      <c r="I1171" s="8">
        <f t="shared" si="95"/>
        <v>60</v>
      </c>
      <c r="J1171" s="10">
        <f t="shared" si="96"/>
        <v>21</v>
      </c>
    </row>
    <row r="1172" spans="1:10" hidden="1" x14ac:dyDescent="0.25">
      <c r="A1172">
        <v>0.2</v>
      </c>
      <c r="B1172" t="s">
        <v>939</v>
      </c>
      <c r="C1172">
        <v>46077</v>
      </c>
      <c r="D1172" s="1">
        <v>41619</v>
      </c>
      <c r="E1172" s="4">
        <v>378000</v>
      </c>
      <c r="F1172" s="8">
        <f t="shared" si="92"/>
        <v>5</v>
      </c>
      <c r="G1172" s="8" t="str">
        <f t="shared" si="93"/>
        <v>7713</v>
      </c>
      <c r="H1172" s="10" t="str">
        <f t="shared" si="94"/>
        <v>EAGLE POINT CIRCLE</v>
      </c>
      <c r="I1172" s="8">
        <f t="shared" si="95"/>
        <v>60</v>
      </c>
      <c r="J1172" s="10">
        <f t="shared" si="96"/>
        <v>23</v>
      </c>
    </row>
    <row r="1173" spans="1:10" hidden="1" x14ac:dyDescent="0.25">
      <c r="A1173">
        <v>0.38</v>
      </c>
      <c r="B1173" t="s">
        <v>940</v>
      </c>
      <c r="C1173">
        <v>46077</v>
      </c>
      <c r="D1173" s="1">
        <v>41638</v>
      </c>
      <c r="E1173" s="4">
        <v>81000</v>
      </c>
      <c r="F1173" s="8">
        <f t="shared" si="92"/>
        <v>5</v>
      </c>
      <c r="G1173" s="8" t="str">
        <f t="shared" si="93"/>
        <v>3240</v>
      </c>
      <c r="H1173" s="10" t="str">
        <f t="shared" si="94"/>
        <v>PURPLE ASH DRIVE</v>
      </c>
      <c r="I1173" s="8">
        <f t="shared" si="95"/>
        <v>60</v>
      </c>
      <c r="J1173" s="10">
        <f t="shared" si="96"/>
        <v>21</v>
      </c>
    </row>
    <row r="1174" spans="1:10" hidden="1" x14ac:dyDescent="0.25">
      <c r="A1174">
        <v>3</v>
      </c>
      <c r="B1174" t="s">
        <v>941</v>
      </c>
      <c r="C1174">
        <v>46077</v>
      </c>
      <c r="D1174" s="1">
        <v>41593</v>
      </c>
      <c r="E1174" s="4">
        <v>2850000</v>
      </c>
      <c r="F1174" s="8">
        <f t="shared" si="92"/>
        <v>6</v>
      </c>
      <c r="G1174" s="8" t="str">
        <f t="shared" si="93"/>
        <v>10960</v>
      </c>
      <c r="H1174" s="10" t="str">
        <f t="shared" si="94"/>
        <v>BENNETT PKWY</v>
      </c>
      <c r="I1174" s="8">
        <f t="shared" si="95"/>
        <v>60</v>
      </c>
      <c r="J1174" s="10">
        <f t="shared" si="96"/>
        <v>18</v>
      </c>
    </row>
    <row r="1175" spans="1:10" hidden="1" x14ac:dyDescent="0.25">
      <c r="A1175">
        <v>0.33</v>
      </c>
      <c r="B1175" t="s">
        <v>942</v>
      </c>
      <c r="C1175">
        <v>46077</v>
      </c>
      <c r="D1175" s="1">
        <v>41635</v>
      </c>
      <c r="E1175" s="4">
        <v>497135</v>
      </c>
      <c r="F1175" s="8">
        <f t="shared" si="92"/>
        <v>5</v>
      </c>
      <c r="G1175" s="8" t="str">
        <f t="shared" si="93"/>
        <v>2837</v>
      </c>
      <c r="H1175" s="10" t="str">
        <f t="shared" si="94"/>
        <v>E HIGH GROVE CIRCLE</v>
      </c>
      <c r="I1175" s="8">
        <f t="shared" si="95"/>
        <v>60</v>
      </c>
      <c r="J1175" s="10">
        <f t="shared" si="96"/>
        <v>24</v>
      </c>
    </row>
    <row r="1176" spans="1:10" hidden="1" x14ac:dyDescent="0.25">
      <c r="A1176">
        <v>0.27</v>
      </c>
      <c r="B1176" t="s">
        <v>943</v>
      </c>
      <c r="C1176">
        <v>46077</v>
      </c>
      <c r="D1176" s="1">
        <v>41635</v>
      </c>
      <c r="E1176" s="4">
        <v>476800</v>
      </c>
      <c r="F1176" s="8">
        <f t="shared" si="92"/>
        <v>5</v>
      </c>
      <c r="G1176" s="8" t="str">
        <f t="shared" si="93"/>
        <v>2796</v>
      </c>
      <c r="H1176" s="10" t="str">
        <f t="shared" si="94"/>
        <v>W HIGH GROVE CIRCLE</v>
      </c>
      <c r="I1176" s="8">
        <f t="shared" si="95"/>
        <v>60</v>
      </c>
      <c r="J1176" s="10">
        <f t="shared" si="96"/>
        <v>24</v>
      </c>
    </row>
    <row r="1177" spans="1:10" hidden="1" x14ac:dyDescent="0.25">
      <c r="A1177">
        <v>0.17</v>
      </c>
      <c r="B1177" t="s">
        <v>944</v>
      </c>
      <c r="C1177">
        <v>46077</v>
      </c>
      <c r="D1177" s="1">
        <v>41618</v>
      </c>
      <c r="E1177" s="4">
        <v>61586</v>
      </c>
      <c r="F1177" s="8">
        <f t="shared" si="92"/>
        <v>5</v>
      </c>
      <c r="G1177" s="8" t="str">
        <f t="shared" si="93"/>
        <v>7819</v>
      </c>
      <c r="H1177" s="10" t="str">
        <f t="shared" si="94"/>
        <v>GRAY EAGLE DRIVE</v>
      </c>
      <c r="I1177" s="8">
        <f t="shared" si="95"/>
        <v>60</v>
      </c>
      <c r="J1177" s="10">
        <f t="shared" si="96"/>
        <v>21</v>
      </c>
    </row>
    <row r="1178" spans="1:10" hidden="1" x14ac:dyDescent="0.25">
      <c r="A1178">
        <v>0.17</v>
      </c>
      <c r="B1178" t="s">
        <v>945</v>
      </c>
      <c r="C1178">
        <v>46077</v>
      </c>
      <c r="D1178" s="1">
        <v>41618</v>
      </c>
      <c r="E1178" s="4">
        <v>123172</v>
      </c>
      <c r="F1178" s="8">
        <f t="shared" si="92"/>
        <v>5</v>
      </c>
      <c r="G1178" s="8" t="str">
        <f t="shared" si="93"/>
        <v>7820</v>
      </c>
      <c r="H1178" s="10" t="str">
        <f t="shared" si="94"/>
        <v>GRAY EAGLE DRIVE</v>
      </c>
      <c r="I1178" s="8">
        <f t="shared" si="95"/>
        <v>60</v>
      </c>
      <c r="J1178" s="10">
        <f t="shared" si="96"/>
        <v>21</v>
      </c>
    </row>
    <row r="1179" spans="1:10" hidden="1" x14ac:dyDescent="0.25">
      <c r="A1179">
        <v>0.19</v>
      </c>
      <c r="B1179" t="s">
        <v>946</v>
      </c>
      <c r="C1179">
        <v>46077</v>
      </c>
      <c r="D1179" s="1">
        <v>41618</v>
      </c>
      <c r="E1179" s="4">
        <v>61586</v>
      </c>
      <c r="F1179" s="8">
        <f t="shared" si="92"/>
        <v>5</v>
      </c>
      <c r="G1179" s="8" t="str">
        <f t="shared" si="93"/>
        <v>7813</v>
      </c>
      <c r="H1179" s="10" t="str">
        <f t="shared" si="94"/>
        <v>RINGTAIL CIRCLE</v>
      </c>
      <c r="I1179" s="8">
        <f t="shared" si="95"/>
        <v>60</v>
      </c>
      <c r="J1179" s="10">
        <f t="shared" si="96"/>
        <v>20</v>
      </c>
    </row>
    <row r="1180" spans="1:10" hidden="1" x14ac:dyDescent="0.25">
      <c r="A1180">
        <v>0.18</v>
      </c>
      <c r="B1180" t="s">
        <v>947</v>
      </c>
      <c r="C1180">
        <v>46077</v>
      </c>
      <c r="D1180" s="1">
        <v>41618</v>
      </c>
      <c r="E1180" s="4">
        <v>61586</v>
      </c>
      <c r="F1180" s="8">
        <f t="shared" si="92"/>
        <v>5</v>
      </c>
      <c r="G1180" s="8" t="str">
        <f t="shared" si="93"/>
        <v>7811</v>
      </c>
      <c r="H1180" s="10" t="str">
        <f t="shared" si="94"/>
        <v>GRAY EAGLE DRIVE</v>
      </c>
      <c r="I1180" s="8">
        <f t="shared" si="95"/>
        <v>60</v>
      </c>
      <c r="J1180" s="10">
        <f t="shared" si="96"/>
        <v>21</v>
      </c>
    </row>
    <row r="1181" spans="1:10" hidden="1" x14ac:dyDescent="0.25">
      <c r="A1181">
        <v>0.48</v>
      </c>
      <c r="B1181" t="s">
        <v>948</v>
      </c>
      <c r="C1181">
        <v>46077</v>
      </c>
      <c r="D1181" s="1">
        <v>41610</v>
      </c>
      <c r="E1181" s="4">
        <v>102385</v>
      </c>
      <c r="F1181" s="8">
        <f t="shared" si="92"/>
        <v>5</v>
      </c>
      <c r="G1181" s="8" t="str">
        <f t="shared" si="93"/>
        <v>3238</v>
      </c>
      <c r="H1181" s="10" t="str">
        <f t="shared" si="94"/>
        <v>SUNRISE CT</v>
      </c>
      <c r="I1181" s="8">
        <f t="shared" si="95"/>
        <v>60</v>
      </c>
      <c r="J1181" s="10">
        <f t="shared" si="96"/>
        <v>15</v>
      </c>
    </row>
    <row r="1182" spans="1:10" hidden="1" x14ac:dyDescent="0.25">
      <c r="A1182">
        <v>0.4</v>
      </c>
      <c r="B1182" t="s">
        <v>230</v>
      </c>
      <c r="C1182">
        <v>46077</v>
      </c>
      <c r="D1182" s="1">
        <v>41610</v>
      </c>
      <c r="E1182" s="4">
        <v>126558</v>
      </c>
      <c r="F1182" s="8">
        <f t="shared" si="92"/>
        <v>6</v>
      </c>
      <c r="G1182" s="8" t="str">
        <f t="shared" si="93"/>
        <v>11582</v>
      </c>
      <c r="H1182" s="10" t="str">
        <f t="shared" si="94"/>
        <v>BENT TREE CT</v>
      </c>
      <c r="I1182" s="8">
        <f t="shared" si="95"/>
        <v>60</v>
      </c>
      <c r="J1182" s="10">
        <f t="shared" si="96"/>
        <v>18</v>
      </c>
    </row>
    <row r="1183" spans="1:10" hidden="1" x14ac:dyDescent="0.25">
      <c r="A1183">
        <v>0.52</v>
      </c>
      <c r="B1183" t="s">
        <v>861</v>
      </c>
      <c r="C1183">
        <v>46077</v>
      </c>
      <c r="D1183" s="1">
        <v>41639</v>
      </c>
      <c r="E1183" s="4">
        <v>635000</v>
      </c>
      <c r="F1183" s="8">
        <f t="shared" si="92"/>
        <v>5</v>
      </c>
      <c r="G1183" s="8" t="str">
        <f t="shared" si="93"/>
        <v>7658</v>
      </c>
      <c r="H1183" s="10" t="str">
        <f t="shared" si="94"/>
        <v>BISHOPS GREEN</v>
      </c>
      <c r="I1183" s="8">
        <f t="shared" si="95"/>
        <v>60</v>
      </c>
      <c r="J1183" s="10">
        <f t="shared" si="96"/>
        <v>18</v>
      </c>
    </row>
    <row r="1184" spans="1:10" hidden="1" x14ac:dyDescent="0.25">
      <c r="A1184">
        <v>0.26</v>
      </c>
      <c r="B1184" t="s">
        <v>949</v>
      </c>
      <c r="C1184">
        <v>46077</v>
      </c>
      <c r="D1184" s="1">
        <v>41628</v>
      </c>
      <c r="E1184" s="4">
        <v>276000</v>
      </c>
      <c r="F1184" s="8">
        <f t="shared" si="92"/>
        <v>5</v>
      </c>
      <c r="G1184" s="8" t="str">
        <f t="shared" si="93"/>
        <v>7735</v>
      </c>
      <c r="H1184" s="10" t="str">
        <f t="shared" si="94"/>
        <v>EAGLE POINT CIRCLE</v>
      </c>
      <c r="I1184" s="8">
        <f t="shared" si="95"/>
        <v>60</v>
      </c>
      <c r="J1184" s="10">
        <f t="shared" si="96"/>
        <v>23</v>
      </c>
    </row>
    <row r="1185" spans="1:10" hidden="1" x14ac:dyDescent="0.25">
      <c r="A1185">
        <v>1.02</v>
      </c>
      <c r="B1185" t="s">
        <v>950</v>
      </c>
      <c r="C1185">
        <v>46077</v>
      </c>
      <c r="D1185" s="1">
        <v>41522</v>
      </c>
      <c r="E1185" s="4">
        <v>0</v>
      </c>
      <c r="F1185" s="8">
        <f t="shared" si="92"/>
        <v>6</v>
      </c>
      <c r="G1185" s="8" t="str">
        <f t="shared" si="93"/>
        <v>10601</v>
      </c>
      <c r="H1185" s="10" t="str">
        <f t="shared" si="94"/>
        <v>BENNETT PKWY</v>
      </c>
      <c r="I1185" s="8">
        <f t="shared" si="95"/>
        <v>60</v>
      </c>
      <c r="J1185" s="10">
        <f t="shared" si="96"/>
        <v>18</v>
      </c>
    </row>
    <row r="1186" spans="1:10" hidden="1" x14ac:dyDescent="0.25">
      <c r="A1186">
        <v>6.28</v>
      </c>
      <c r="B1186" t="s">
        <v>951</v>
      </c>
      <c r="C1186">
        <v>46077</v>
      </c>
      <c r="D1186" s="1">
        <v>41639</v>
      </c>
      <c r="E1186" s="4">
        <v>460000</v>
      </c>
      <c r="F1186" s="8">
        <f t="shared" si="92"/>
        <v>5</v>
      </c>
      <c r="G1186" s="8" t="str">
        <f t="shared" si="93"/>
        <v>4802</v>
      </c>
      <c r="H1186" s="10" t="str">
        <f t="shared" si="94"/>
        <v>S 875 E</v>
      </c>
      <c r="I1186" s="8">
        <f t="shared" si="95"/>
        <v>60</v>
      </c>
      <c r="J1186" s="10">
        <f t="shared" si="96"/>
        <v>12</v>
      </c>
    </row>
    <row r="1187" spans="1:10" hidden="1" x14ac:dyDescent="0.25">
      <c r="A1187">
        <v>19</v>
      </c>
      <c r="B1187" t="s">
        <v>952</v>
      </c>
      <c r="C1187">
        <v>46077</v>
      </c>
      <c r="D1187" s="1">
        <v>41614</v>
      </c>
      <c r="E1187" s="4">
        <v>2450000</v>
      </c>
      <c r="F1187" s="8">
        <f t="shared" si="92"/>
        <v>5</v>
      </c>
      <c r="G1187" s="8" t="str">
        <f t="shared" si="93"/>
        <v>7145</v>
      </c>
      <c r="H1187" s="10" t="str">
        <f t="shared" si="94"/>
        <v>ANDERSON DR</v>
      </c>
      <c r="I1187" s="8">
        <f t="shared" si="95"/>
        <v>60</v>
      </c>
      <c r="J1187" s="10">
        <f t="shared" si="96"/>
        <v>16</v>
      </c>
    </row>
    <row r="1188" spans="1:10" hidden="1" x14ac:dyDescent="0.25">
      <c r="A1188">
        <v>0.36399999999999999</v>
      </c>
      <c r="B1188" t="s">
        <v>953</v>
      </c>
      <c r="C1188">
        <v>46077</v>
      </c>
      <c r="D1188" s="1">
        <v>41579</v>
      </c>
      <c r="E1188" s="4">
        <v>25000</v>
      </c>
      <c r="F1188" s="8">
        <f t="shared" si="92"/>
        <v>5</v>
      </c>
      <c r="G1188" s="8" t="str">
        <f t="shared" si="93"/>
        <v>7250</v>
      </c>
      <c r="H1188" s="10" t="str">
        <f t="shared" si="94"/>
        <v>E WHITESTOWN PARKWAY</v>
      </c>
      <c r="I1188" s="8">
        <f t="shared" si="95"/>
        <v>60</v>
      </c>
      <c r="J1188" s="10">
        <f t="shared" si="96"/>
        <v>25</v>
      </c>
    </row>
    <row r="1189" spans="1:10" hidden="1" x14ac:dyDescent="0.25">
      <c r="A1189">
        <v>0.35</v>
      </c>
      <c r="B1189" t="s">
        <v>954</v>
      </c>
      <c r="C1189">
        <v>46077</v>
      </c>
      <c r="D1189" s="1">
        <v>41627</v>
      </c>
      <c r="E1189" s="4">
        <v>250000</v>
      </c>
      <c r="F1189" s="8">
        <f t="shared" si="92"/>
        <v>4</v>
      </c>
      <c r="G1189" s="8" t="str">
        <f t="shared" si="93"/>
        <v>553</v>
      </c>
      <c r="H1189" s="10" t="str">
        <f t="shared" si="94"/>
        <v>CENTURY OAKS DR</v>
      </c>
      <c r="I1189" s="8">
        <f t="shared" si="95"/>
        <v>60</v>
      </c>
      <c r="J1189" s="10">
        <f t="shared" si="96"/>
        <v>19</v>
      </c>
    </row>
    <row r="1190" spans="1:10" hidden="1" x14ac:dyDescent="0.25">
      <c r="A1190">
        <v>0.43</v>
      </c>
      <c r="B1190" t="s">
        <v>955</v>
      </c>
      <c r="C1190">
        <v>46077</v>
      </c>
      <c r="D1190" s="1">
        <v>41429</v>
      </c>
      <c r="E1190" s="4">
        <v>860000</v>
      </c>
      <c r="F1190" s="8">
        <f t="shared" si="92"/>
        <v>5</v>
      </c>
      <c r="G1190" s="8" t="str">
        <f t="shared" si="93"/>
        <v>7686</v>
      </c>
      <c r="H1190" s="10" t="str">
        <f t="shared" si="94"/>
        <v>ST LAWRENCE CT</v>
      </c>
      <c r="I1190" s="8">
        <f t="shared" si="95"/>
        <v>60</v>
      </c>
      <c r="J1190" s="10">
        <f t="shared" si="96"/>
        <v>19</v>
      </c>
    </row>
    <row r="1191" spans="1:10" x14ac:dyDescent="0.25">
      <c r="A1191">
        <v>0.22</v>
      </c>
      <c r="B1191" t="s">
        <v>1116</v>
      </c>
      <c r="C1191">
        <v>46077</v>
      </c>
      <c r="D1191" s="1">
        <v>41473</v>
      </c>
      <c r="E1191" s="4">
        <v>450000</v>
      </c>
      <c r="F1191" s="8">
        <f t="shared" si="92"/>
        <v>5</v>
      </c>
      <c r="G1191" s="8" t="str">
        <f t="shared" si="93"/>
        <v>6535</v>
      </c>
      <c r="H1191" s="10" t="str">
        <f t="shared" si="94"/>
        <v>MILFORD CIRCLE</v>
      </c>
      <c r="I1191" s="8">
        <f t="shared" si="95"/>
        <v>58</v>
      </c>
      <c r="J1191" s="10">
        <f t="shared" si="96"/>
        <v>19</v>
      </c>
    </row>
    <row r="1192" spans="1:10" hidden="1" x14ac:dyDescent="0.25">
      <c r="A1192">
        <v>0.31</v>
      </c>
      <c r="B1192" t="s">
        <v>956</v>
      </c>
      <c r="C1192">
        <v>46077</v>
      </c>
      <c r="D1192" s="1">
        <v>41629</v>
      </c>
      <c r="E1192" s="4">
        <v>1</v>
      </c>
      <c r="F1192" s="8">
        <f t="shared" si="92"/>
        <v>5</v>
      </c>
      <c r="G1192" s="8" t="str">
        <f t="shared" si="93"/>
        <v>6830</v>
      </c>
      <c r="H1192" s="10" t="str">
        <f t="shared" si="94"/>
        <v>WINDEMERE DR</v>
      </c>
      <c r="I1192" s="8">
        <f t="shared" si="95"/>
        <v>60</v>
      </c>
      <c r="J1192" s="10">
        <f t="shared" si="96"/>
        <v>17</v>
      </c>
    </row>
    <row r="1193" spans="1:10" hidden="1" x14ac:dyDescent="0.25">
      <c r="A1193">
        <v>74</v>
      </c>
      <c r="B1193" t="s">
        <v>741</v>
      </c>
      <c r="C1193">
        <v>46077</v>
      </c>
      <c r="D1193" s="1">
        <v>41603</v>
      </c>
      <c r="E1193" s="4">
        <v>0</v>
      </c>
      <c r="F1193" s="8">
        <f t="shared" si="92"/>
        <v>6</v>
      </c>
      <c r="G1193" s="8" t="str">
        <f t="shared" si="93"/>
        <v>10455</v>
      </c>
      <c r="H1193" s="10" t="str">
        <f t="shared" si="94"/>
        <v>E 300 S</v>
      </c>
      <c r="I1193" s="8">
        <f t="shared" si="95"/>
        <v>60</v>
      </c>
      <c r="J1193" s="10">
        <f t="shared" si="96"/>
        <v>13</v>
      </c>
    </row>
    <row r="1194" spans="1:10" hidden="1" x14ac:dyDescent="0.25">
      <c r="A1194">
        <v>0.19</v>
      </c>
      <c r="B1194" t="s">
        <v>957</v>
      </c>
      <c r="C1194">
        <v>46077</v>
      </c>
      <c r="D1194" s="1">
        <v>41282</v>
      </c>
      <c r="E1194" s="4">
        <v>10</v>
      </c>
      <c r="F1194" s="8">
        <f t="shared" si="92"/>
        <v>5</v>
      </c>
      <c r="G1194" s="8" t="str">
        <f t="shared" si="93"/>
        <v>6130</v>
      </c>
      <c r="H1194" s="10" t="str">
        <f t="shared" si="94"/>
        <v>GOLDEN EAGLE DR</v>
      </c>
      <c r="I1194" s="8">
        <f t="shared" si="95"/>
        <v>60</v>
      </c>
      <c r="J1194" s="10">
        <f t="shared" si="96"/>
        <v>20</v>
      </c>
    </row>
    <row r="1195" spans="1:10" hidden="1" x14ac:dyDescent="0.25">
      <c r="A1195">
        <v>0.38</v>
      </c>
      <c r="B1195" t="s">
        <v>958</v>
      </c>
      <c r="C1195">
        <v>46077</v>
      </c>
      <c r="D1195" s="1">
        <v>41544</v>
      </c>
      <c r="E1195" s="4">
        <v>452735</v>
      </c>
      <c r="F1195" s="8">
        <f t="shared" si="92"/>
        <v>5</v>
      </c>
      <c r="G1195" s="8" t="str">
        <f t="shared" si="93"/>
        <v>3232</v>
      </c>
      <c r="H1195" s="10" t="str">
        <f t="shared" si="94"/>
        <v>WILLOW BEND TRAIL</v>
      </c>
      <c r="I1195" s="8">
        <f t="shared" si="95"/>
        <v>60</v>
      </c>
      <c r="J1195" s="10">
        <f t="shared" si="96"/>
        <v>22</v>
      </c>
    </row>
    <row r="1196" spans="1:10" hidden="1" x14ac:dyDescent="0.25">
      <c r="A1196">
        <v>0.58699999999999997</v>
      </c>
      <c r="B1196" t="s">
        <v>959</v>
      </c>
      <c r="C1196">
        <v>46077</v>
      </c>
      <c r="D1196" s="1">
        <v>41425</v>
      </c>
      <c r="E1196" s="4">
        <v>369000</v>
      </c>
      <c r="F1196" s="8">
        <f t="shared" si="92"/>
        <v>6</v>
      </c>
      <c r="G1196" s="8" t="str">
        <f t="shared" si="93"/>
        <v>10025</v>
      </c>
      <c r="H1196" s="10" t="str">
        <f t="shared" si="94"/>
        <v>BARTH DR</v>
      </c>
      <c r="I1196" s="8">
        <f t="shared" si="95"/>
        <v>60</v>
      </c>
      <c r="J1196" s="10">
        <f t="shared" si="96"/>
        <v>14</v>
      </c>
    </row>
    <row r="1197" spans="1:10" hidden="1" x14ac:dyDescent="0.25">
      <c r="A1197">
        <v>0.28000000000000003</v>
      </c>
      <c r="B1197" t="s">
        <v>960</v>
      </c>
      <c r="C1197">
        <v>46077</v>
      </c>
      <c r="D1197" s="1">
        <v>41439</v>
      </c>
      <c r="E1197" s="4">
        <v>265000</v>
      </c>
      <c r="F1197" s="8">
        <f t="shared" si="92"/>
        <v>5</v>
      </c>
      <c r="G1197" s="8" t="str">
        <f t="shared" si="93"/>
        <v>6109</v>
      </c>
      <c r="H1197" s="10" t="str">
        <f t="shared" si="94"/>
        <v>MOUNTAIN HAWK DR</v>
      </c>
      <c r="I1197" s="8">
        <f t="shared" si="95"/>
        <v>60</v>
      </c>
      <c r="J1197" s="10">
        <f t="shared" si="96"/>
        <v>21</v>
      </c>
    </row>
    <row r="1198" spans="1:10" hidden="1" x14ac:dyDescent="0.25">
      <c r="A1198">
        <v>0.22</v>
      </c>
      <c r="B1198" t="s">
        <v>961</v>
      </c>
      <c r="C1198">
        <v>46077</v>
      </c>
      <c r="D1198" s="1">
        <v>41544</v>
      </c>
      <c r="E1198" s="4">
        <v>275000</v>
      </c>
      <c r="F1198" s="8">
        <f t="shared" si="92"/>
        <v>5</v>
      </c>
      <c r="G1198" s="8" t="str">
        <f t="shared" si="93"/>
        <v>7729</v>
      </c>
      <c r="H1198" s="10" t="str">
        <f t="shared" si="94"/>
        <v>EAGLE CRESCENT DRIVE</v>
      </c>
      <c r="I1198" s="8">
        <f t="shared" si="95"/>
        <v>60</v>
      </c>
      <c r="J1198" s="10">
        <f t="shared" si="96"/>
        <v>25</v>
      </c>
    </row>
    <row r="1199" spans="1:10" hidden="1" x14ac:dyDescent="0.25">
      <c r="A1199">
        <v>0.44</v>
      </c>
      <c r="B1199" t="s">
        <v>962</v>
      </c>
      <c r="C1199">
        <v>46077</v>
      </c>
      <c r="D1199" s="1">
        <v>41554</v>
      </c>
      <c r="E1199" s="4">
        <v>359900</v>
      </c>
      <c r="F1199" s="8">
        <f t="shared" si="92"/>
        <v>5</v>
      </c>
      <c r="G1199" s="8" t="str">
        <f t="shared" si="93"/>
        <v>4543</v>
      </c>
      <c r="H1199" s="10" t="str">
        <f t="shared" si="94"/>
        <v>SUNFLOWER CT</v>
      </c>
      <c r="I1199" s="8">
        <f t="shared" si="95"/>
        <v>60</v>
      </c>
      <c r="J1199" s="10">
        <f t="shared" si="96"/>
        <v>17</v>
      </c>
    </row>
    <row r="1200" spans="1:10" hidden="1" x14ac:dyDescent="0.25">
      <c r="A1200">
        <v>0.53700000000000003</v>
      </c>
      <c r="B1200" t="s">
        <v>963</v>
      </c>
      <c r="C1200">
        <v>46077</v>
      </c>
      <c r="D1200" s="1">
        <v>41431</v>
      </c>
      <c r="E1200" s="4">
        <v>550000</v>
      </c>
      <c r="F1200" s="8">
        <f t="shared" si="92"/>
        <v>5</v>
      </c>
      <c r="G1200" s="8" t="str">
        <f t="shared" si="93"/>
        <v>9866</v>
      </c>
      <c r="H1200" s="10" t="str">
        <f t="shared" si="94"/>
        <v>EQUESTRIAN WAY</v>
      </c>
      <c r="I1200" s="8">
        <f t="shared" si="95"/>
        <v>60</v>
      </c>
      <c r="J1200" s="10">
        <f t="shared" si="96"/>
        <v>19</v>
      </c>
    </row>
    <row r="1201" spans="1:10" hidden="1" x14ac:dyDescent="0.25">
      <c r="A1201">
        <v>0.3</v>
      </c>
      <c r="B1201" t="s">
        <v>633</v>
      </c>
      <c r="C1201">
        <v>46077</v>
      </c>
      <c r="D1201" s="1">
        <v>41337</v>
      </c>
      <c r="E1201" s="4">
        <v>82000</v>
      </c>
      <c r="F1201" s="8">
        <f t="shared" si="92"/>
        <v>5</v>
      </c>
      <c r="G1201" s="8" t="str">
        <f t="shared" si="93"/>
        <v>2715</v>
      </c>
      <c r="H1201" s="10" t="str">
        <f t="shared" si="94"/>
        <v>BENMORE COURT</v>
      </c>
      <c r="I1201" s="8">
        <f t="shared" si="95"/>
        <v>60</v>
      </c>
      <c r="J1201" s="10">
        <f t="shared" si="96"/>
        <v>18</v>
      </c>
    </row>
    <row r="1202" spans="1:10" hidden="1" x14ac:dyDescent="0.25">
      <c r="A1202">
        <v>0.56799999999999995</v>
      </c>
      <c r="B1202" t="s">
        <v>964</v>
      </c>
      <c r="C1202">
        <v>46077</v>
      </c>
      <c r="D1202" s="1">
        <v>41593</v>
      </c>
      <c r="E1202" s="4">
        <v>190000</v>
      </c>
      <c r="F1202" s="8">
        <f t="shared" si="92"/>
        <v>4</v>
      </c>
      <c r="G1202" s="8" t="str">
        <f t="shared" si="93"/>
        <v>650</v>
      </c>
      <c r="H1202" s="10" t="str">
        <f t="shared" si="94"/>
        <v>VALLEY VIEW DR</v>
      </c>
      <c r="I1202" s="8">
        <f t="shared" si="95"/>
        <v>60</v>
      </c>
      <c r="J1202" s="10">
        <f t="shared" si="96"/>
        <v>18</v>
      </c>
    </row>
  </sheetData>
  <autoFilter ref="A1:J1202">
    <filterColumn colId="7">
      <filters>
        <filter val="ARCHDALE DR"/>
        <filter val="ASPLEY DR"/>
        <filter val="BRANFORD DR"/>
        <filter val="BROAD ST N"/>
        <filter val="BROAD ST S"/>
        <filter val="BROUGHTON CIRCLE"/>
        <filter val="BULL DR"/>
        <filter val="CHARTWELL PL"/>
        <filter val="CHEW Way"/>
        <filter val="CURRENT LANE"/>
        <filter val="DEERSTYNE PL"/>
        <filter val="DORCHESTER DR"/>
        <filter val="EDGEMONT TRACE"/>
        <filter val="FILSON TRACE"/>
        <filter val="FROGMORE CIRCLE"/>
        <filter val="HORBECK DR"/>
        <filter val="HOURGLASS CT"/>
        <filter val="IVES DR"/>
        <filter val="LIMEHOUSE DR"/>
        <filter val="MILFORD CIRCLE"/>
        <filter val="STANHOPE PLACE"/>
        <filter val="TRADD DR"/>
        <filter val="TREATY WAY"/>
      </filters>
    </filterColumn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14" sqref="A14"/>
    </sheetView>
  </sheetViews>
  <sheetFormatPr defaultRowHeight="15" x14ac:dyDescent="0.25"/>
  <cols>
    <col min="1" max="1" width="16.140625" bestFit="1" customWidth="1"/>
  </cols>
  <sheetData>
    <row r="1" spans="1:1" x14ac:dyDescent="0.25">
      <c r="A1" s="6" t="s">
        <v>1248</v>
      </c>
    </row>
    <row r="2" spans="1:1" x14ac:dyDescent="0.25">
      <c r="A2" s="5" t="s">
        <v>1249</v>
      </c>
    </row>
    <row r="3" spans="1:1" x14ac:dyDescent="0.25">
      <c r="A3" s="5" t="s">
        <v>1250</v>
      </c>
    </row>
    <row r="4" spans="1:1" x14ac:dyDescent="0.25">
      <c r="A4" s="5" t="s">
        <v>1251</v>
      </c>
    </row>
    <row r="5" spans="1:1" x14ac:dyDescent="0.25">
      <c r="A5" s="5" t="s">
        <v>1253</v>
      </c>
    </row>
    <row r="6" spans="1:1" x14ac:dyDescent="0.25">
      <c r="A6" s="5" t="s">
        <v>1252</v>
      </c>
    </row>
    <row r="7" spans="1:1" x14ac:dyDescent="0.25">
      <c r="A7" s="5" t="s">
        <v>1254</v>
      </c>
    </row>
    <row r="8" spans="1:1" x14ac:dyDescent="0.25">
      <c r="A8" s="5" t="s">
        <v>1255</v>
      </c>
    </row>
    <row r="9" spans="1:1" x14ac:dyDescent="0.25">
      <c r="A9" s="5" t="s">
        <v>1256</v>
      </c>
    </row>
    <row r="10" spans="1:1" x14ac:dyDescent="0.25">
      <c r="A10" s="5" t="s">
        <v>1257</v>
      </c>
    </row>
    <row r="11" spans="1:1" x14ac:dyDescent="0.25">
      <c r="A11" s="5" t="s">
        <v>1258</v>
      </c>
    </row>
    <row r="12" spans="1:1" x14ac:dyDescent="0.25">
      <c r="A12" s="5" t="s">
        <v>1259</v>
      </c>
    </row>
    <row r="13" spans="1:1" x14ac:dyDescent="0.25">
      <c r="A13" s="5" t="s">
        <v>1260</v>
      </c>
    </row>
    <row r="14" spans="1:1" x14ac:dyDescent="0.25">
      <c r="A14" s="5" t="s">
        <v>1274</v>
      </c>
    </row>
    <row r="15" spans="1:1" x14ac:dyDescent="0.25">
      <c r="A15" s="5" t="s">
        <v>1261</v>
      </c>
    </row>
    <row r="16" spans="1:1" x14ac:dyDescent="0.25">
      <c r="A16" s="5" t="s">
        <v>1262</v>
      </c>
    </row>
    <row r="17" spans="1:1" x14ac:dyDescent="0.25">
      <c r="A17" s="5" t="s">
        <v>1263</v>
      </c>
    </row>
    <row r="18" spans="1:1" x14ac:dyDescent="0.25">
      <c r="A18" s="5" t="s">
        <v>1264</v>
      </c>
    </row>
    <row r="19" spans="1:1" x14ac:dyDescent="0.25">
      <c r="A19" s="5" t="s">
        <v>1265</v>
      </c>
    </row>
    <row r="20" spans="1:1" x14ac:dyDescent="0.25">
      <c r="A20" s="5" t="s">
        <v>1266</v>
      </c>
    </row>
    <row r="21" spans="1:1" x14ac:dyDescent="0.25">
      <c r="A21" s="5" t="s">
        <v>1267</v>
      </c>
    </row>
    <row r="22" spans="1:1" x14ac:dyDescent="0.25">
      <c r="A22" s="5" t="s">
        <v>1268</v>
      </c>
    </row>
    <row r="23" spans="1:1" x14ac:dyDescent="0.25">
      <c r="A23" s="5" t="s">
        <v>1269</v>
      </c>
    </row>
    <row r="24" spans="1:1" x14ac:dyDescent="0.25">
      <c r="A24" s="5" t="s">
        <v>1270</v>
      </c>
    </row>
    <row r="25" spans="1:1" x14ac:dyDescent="0.25">
      <c r="A25" s="5" t="s">
        <v>1271</v>
      </c>
    </row>
    <row r="26" spans="1:1" x14ac:dyDescent="0.25">
      <c r="A26" s="5" t="s">
        <v>1272</v>
      </c>
    </row>
    <row r="27" spans="1:1" x14ac:dyDescent="0.25">
      <c r="A27" s="5" t="s">
        <v>1273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opLeftCell="A152" workbookViewId="0">
      <selection sqref="A1:E184"/>
    </sheetView>
  </sheetViews>
  <sheetFormatPr defaultRowHeight="15" x14ac:dyDescent="0.25"/>
  <cols>
    <col min="1" max="1" width="27" customWidth="1"/>
    <col min="5" max="5" width="14" customWidth="1"/>
  </cols>
  <sheetData>
    <row r="1" spans="1:5" x14ac:dyDescent="0.25">
      <c r="A1" t="s">
        <v>965</v>
      </c>
      <c r="B1" t="s">
        <v>1045</v>
      </c>
      <c r="C1" t="s">
        <v>1046</v>
      </c>
      <c r="D1" t="s">
        <v>1047</v>
      </c>
      <c r="E1" t="s">
        <v>1048</v>
      </c>
    </row>
    <row r="2" spans="1:5" ht="15" customHeight="1" x14ac:dyDescent="0.25">
      <c r="A2" t="s">
        <v>1284</v>
      </c>
      <c r="B2">
        <v>4</v>
      </c>
      <c r="C2">
        <v>2.5</v>
      </c>
      <c r="D2">
        <v>2488</v>
      </c>
      <c r="E2" t="b">
        <v>0</v>
      </c>
    </row>
    <row r="3" spans="1:5" ht="15" customHeight="1" x14ac:dyDescent="0.25">
      <c r="A3" t="s">
        <v>1278</v>
      </c>
      <c r="B3">
        <v>4</v>
      </c>
      <c r="C3">
        <v>2.5</v>
      </c>
      <c r="D3">
        <v>3240</v>
      </c>
      <c r="E3" t="b">
        <v>1</v>
      </c>
    </row>
    <row r="4" spans="1:5" ht="15" customHeight="1" x14ac:dyDescent="0.25">
      <c r="A4" t="s">
        <v>1171</v>
      </c>
      <c r="B4">
        <v>4</v>
      </c>
      <c r="C4">
        <v>2.5</v>
      </c>
      <c r="D4">
        <v>3660</v>
      </c>
      <c r="E4" t="b">
        <v>0</v>
      </c>
    </row>
    <row r="5" spans="1:5" ht="15" customHeight="1" x14ac:dyDescent="0.25">
      <c r="A5" t="s">
        <v>1159</v>
      </c>
      <c r="B5">
        <v>3</v>
      </c>
      <c r="C5">
        <v>2.5</v>
      </c>
      <c r="D5">
        <v>1813</v>
      </c>
      <c r="E5" t="b">
        <v>0</v>
      </c>
    </row>
    <row r="6" spans="1:5" ht="15" customHeight="1" x14ac:dyDescent="0.25">
      <c r="A6" t="s">
        <v>1279</v>
      </c>
      <c r="B6">
        <v>4</v>
      </c>
      <c r="C6">
        <v>2.5</v>
      </c>
      <c r="D6">
        <v>2885</v>
      </c>
      <c r="E6" t="b">
        <v>1</v>
      </c>
    </row>
    <row r="7" spans="1:5" ht="15" customHeight="1" x14ac:dyDescent="0.25">
      <c r="A7" t="s">
        <v>1280</v>
      </c>
      <c r="B7">
        <v>3</v>
      </c>
      <c r="C7">
        <v>2</v>
      </c>
      <c r="D7">
        <v>1630</v>
      </c>
      <c r="E7" t="b">
        <v>0</v>
      </c>
    </row>
    <row r="8" spans="1:5" ht="15" customHeight="1" x14ac:dyDescent="0.25">
      <c r="A8" t="s">
        <v>1163</v>
      </c>
      <c r="B8">
        <v>3</v>
      </c>
      <c r="C8">
        <v>3</v>
      </c>
      <c r="D8">
        <v>2252</v>
      </c>
      <c r="E8" t="b">
        <v>0</v>
      </c>
    </row>
    <row r="9" spans="1:5" ht="15" customHeight="1" x14ac:dyDescent="0.25">
      <c r="A9" t="s">
        <v>1161</v>
      </c>
      <c r="B9">
        <v>5</v>
      </c>
      <c r="C9">
        <v>3</v>
      </c>
      <c r="D9">
        <v>3968</v>
      </c>
      <c r="E9" t="b">
        <v>1</v>
      </c>
    </row>
    <row r="10" spans="1:5" ht="15" customHeight="1" x14ac:dyDescent="0.25">
      <c r="A10" t="s">
        <v>1167</v>
      </c>
      <c r="B10">
        <v>4</v>
      </c>
      <c r="C10">
        <v>3</v>
      </c>
      <c r="D10">
        <v>3102</v>
      </c>
      <c r="E10" t="b">
        <v>1</v>
      </c>
    </row>
    <row r="11" spans="1:5" ht="15" customHeight="1" x14ac:dyDescent="0.25">
      <c r="A11" t="s">
        <v>1168</v>
      </c>
      <c r="B11">
        <v>3</v>
      </c>
      <c r="C11">
        <v>2</v>
      </c>
      <c r="D11">
        <v>3432</v>
      </c>
      <c r="E11" t="b">
        <v>0</v>
      </c>
    </row>
    <row r="12" spans="1:5" ht="15" customHeight="1" x14ac:dyDescent="0.25">
      <c r="A12" t="s">
        <v>1169</v>
      </c>
      <c r="B12">
        <v>4</v>
      </c>
      <c r="C12">
        <v>3</v>
      </c>
      <c r="D12">
        <v>2262</v>
      </c>
      <c r="E12" t="b">
        <v>0</v>
      </c>
    </row>
    <row r="13" spans="1:5" ht="15" customHeight="1" x14ac:dyDescent="0.25">
      <c r="A13" t="s">
        <v>1281</v>
      </c>
      <c r="B13">
        <v>3</v>
      </c>
      <c r="C13">
        <v>2</v>
      </c>
      <c r="D13">
        <v>1530</v>
      </c>
      <c r="E13" t="b">
        <v>0</v>
      </c>
    </row>
    <row r="14" spans="1:5" ht="15" customHeight="1" x14ac:dyDescent="0.25">
      <c r="A14" t="s">
        <v>1285</v>
      </c>
      <c r="B14">
        <v>3</v>
      </c>
      <c r="C14">
        <v>3</v>
      </c>
      <c r="D14">
        <v>3185</v>
      </c>
      <c r="E14" t="b">
        <v>1</v>
      </c>
    </row>
    <row r="15" spans="1:5" ht="15" customHeight="1" x14ac:dyDescent="0.25">
      <c r="A15" t="s">
        <v>1173</v>
      </c>
      <c r="B15">
        <v>3</v>
      </c>
      <c r="C15">
        <v>2.5</v>
      </c>
      <c r="D15">
        <v>2180</v>
      </c>
      <c r="E15" t="b">
        <v>0</v>
      </c>
    </row>
    <row r="16" spans="1:5" ht="15" customHeight="1" x14ac:dyDescent="0.25">
      <c r="A16" t="s">
        <v>1172</v>
      </c>
      <c r="B16">
        <v>3</v>
      </c>
      <c r="C16">
        <v>2.5</v>
      </c>
      <c r="D16">
        <v>2105</v>
      </c>
      <c r="E16" t="b">
        <v>0</v>
      </c>
    </row>
    <row r="17" spans="1:5" ht="15" customHeight="1" x14ac:dyDescent="0.25">
      <c r="A17" t="s">
        <v>1166</v>
      </c>
      <c r="B17">
        <v>4</v>
      </c>
      <c r="C17">
        <v>3</v>
      </c>
      <c r="D17">
        <v>3364</v>
      </c>
      <c r="E17" t="b">
        <v>1</v>
      </c>
    </row>
    <row r="18" spans="1:5" ht="15" customHeight="1" x14ac:dyDescent="0.25">
      <c r="A18" t="s">
        <v>1170</v>
      </c>
      <c r="B18">
        <v>3</v>
      </c>
      <c r="C18">
        <v>2.5</v>
      </c>
      <c r="D18">
        <v>2330</v>
      </c>
      <c r="E18" t="b">
        <v>0</v>
      </c>
    </row>
    <row r="19" spans="1:5" ht="15" customHeight="1" x14ac:dyDescent="0.25">
      <c r="A19" t="s">
        <v>1282</v>
      </c>
      <c r="B19">
        <v>4</v>
      </c>
      <c r="C19">
        <v>2.5</v>
      </c>
      <c r="D19">
        <v>3444</v>
      </c>
      <c r="E19" t="b">
        <v>1</v>
      </c>
    </row>
    <row r="20" spans="1:5" ht="15" customHeight="1" x14ac:dyDescent="0.25">
      <c r="A20" t="s">
        <v>1174</v>
      </c>
      <c r="B20">
        <v>4</v>
      </c>
      <c r="C20">
        <v>2.5</v>
      </c>
      <c r="D20">
        <v>2226</v>
      </c>
      <c r="E20" t="b">
        <v>0</v>
      </c>
    </row>
    <row r="21" spans="1:5" ht="15" customHeight="1" x14ac:dyDescent="0.25">
      <c r="A21" t="s">
        <v>1165</v>
      </c>
      <c r="B21">
        <v>4</v>
      </c>
      <c r="C21">
        <v>3</v>
      </c>
      <c r="D21">
        <v>2180</v>
      </c>
      <c r="E21" t="b">
        <v>0</v>
      </c>
    </row>
    <row r="22" spans="1:5" ht="15" customHeight="1" x14ac:dyDescent="0.25">
      <c r="A22" t="s">
        <v>1162</v>
      </c>
      <c r="B22">
        <v>3</v>
      </c>
      <c r="C22">
        <v>3</v>
      </c>
      <c r="D22">
        <v>2468</v>
      </c>
      <c r="E22" t="b">
        <v>1</v>
      </c>
    </row>
    <row r="23" spans="1:5" ht="15" customHeight="1" x14ac:dyDescent="0.25">
      <c r="A23" t="s">
        <v>1164</v>
      </c>
      <c r="B23">
        <v>3</v>
      </c>
      <c r="C23">
        <v>2</v>
      </c>
      <c r="D23">
        <v>1797</v>
      </c>
      <c r="E23" t="b">
        <v>1</v>
      </c>
    </row>
    <row r="24" spans="1:5" ht="15" customHeight="1" x14ac:dyDescent="0.25">
      <c r="A24" t="s">
        <v>1307</v>
      </c>
      <c r="B24">
        <v>3</v>
      </c>
      <c r="C24">
        <v>2</v>
      </c>
      <c r="D24">
        <v>1394</v>
      </c>
      <c r="E24" t="b">
        <v>0</v>
      </c>
    </row>
    <row r="25" spans="1:5" ht="15" customHeight="1" x14ac:dyDescent="0.25">
      <c r="A25" t="s">
        <v>1160</v>
      </c>
      <c r="B25">
        <v>4</v>
      </c>
      <c r="C25">
        <v>3</v>
      </c>
      <c r="D25">
        <v>2162</v>
      </c>
      <c r="E25" t="b">
        <v>0</v>
      </c>
    </row>
    <row r="26" spans="1:5" ht="15" customHeight="1" x14ac:dyDescent="0.25">
      <c r="A26" t="s">
        <v>1283</v>
      </c>
      <c r="B26">
        <v>3</v>
      </c>
      <c r="C26">
        <v>2</v>
      </c>
      <c r="D26">
        <v>1570</v>
      </c>
      <c r="E26" t="b">
        <v>0</v>
      </c>
    </row>
    <row r="27" spans="1:5" ht="15" customHeight="1" x14ac:dyDescent="0.25">
      <c r="A27" t="s">
        <v>1175</v>
      </c>
      <c r="B27">
        <v>4</v>
      </c>
      <c r="C27">
        <v>2</v>
      </c>
      <c r="D27">
        <v>1944</v>
      </c>
      <c r="E27" t="b">
        <v>0</v>
      </c>
    </row>
    <row r="28" spans="1:5" ht="15" customHeight="1" x14ac:dyDescent="0.25">
      <c r="A28" t="s">
        <v>1176</v>
      </c>
      <c r="B28">
        <v>3</v>
      </c>
      <c r="C28">
        <v>2.5</v>
      </c>
      <c r="D28">
        <v>4515</v>
      </c>
      <c r="E28" t="b">
        <v>1</v>
      </c>
    </row>
    <row r="29" spans="1:5" ht="15" customHeight="1" x14ac:dyDescent="0.25">
      <c r="A29" t="s">
        <v>1177</v>
      </c>
      <c r="B29">
        <v>4</v>
      </c>
      <c r="C29">
        <v>3</v>
      </c>
      <c r="D29">
        <v>1724</v>
      </c>
      <c r="E29" t="b">
        <v>0</v>
      </c>
    </row>
    <row r="30" spans="1:5" ht="15" customHeight="1" x14ac:dyDescent="0.25">
      <c r="A30" t="s">
        <v>1308</v>
      </c>
      <c r="B30">
        <v>3</v>
      </c>
      <c r="C30">
        <v>2</v>
      </c>
      <c r="D30">
        <v>1476</v>
      </c>
      <c r="E30" t="b">
        <v>0</v>
      </c>
    </row>
    <row r="31" spans="1:5" ht="15" customHeight="1" x14ac:dyDescent="0.25">
      <c r="A31" t="s">
        <v>1178</v>
      </c>
      <c r="B31">
        <v>4</v>
      </c>
      <c r="C31">
        <v>2.5</v>
      </c>
      <c r="D31">
        <v>2490</v>
      </c>
      <c r="E31" t="b">
        <v>0</v>
      </c>
    </row>
    <row r="32" spans="1:5" ht="15" customHeight="1" x14ac:dyDescent="0.25">
      <c r="A32" t="s">
        <v>1179</v>
      </c>
      <c r="B32">
        <v>3</v>
      </c>
      <c r="C32">
        <v>2</v>
      </c>
      <c r="D32">
        <v>2144</v>
      </c>
      <c r="E32" t="b">
        <v>0</v>
      </c>
    </row>
    <row r="33" spans="1:5" ht="15" customHeight="1" x14ac:dyDescent="0.25">
      <c r="A33" t="s">
        <v>1336</v>
      </c>
      <c r="B33">
        <v>4</v>
      </c>
      <c r="C33">
        <v>3.5</v>
      </c>
      <c r="D33">
        <v>3180</v>
      </c>
      <c r="E33" t="b">
        <v>0</v>
      </c>
    </row>
    <row r="34" spans="1:5" ht="15" customHeight="1" x14ac:dyDescent="0.25">
      <c r="A34" t="s">
        <v>1361</v>
      </c>
      <c r="B34">
        <v>4</v>
      </c>
      <c r="C34">
        <v>2</v>
      </c>
      <c r="D34">
        <v>1792</v>
      </c>
      <c r="E34" t="b">
        <v>0</v>
      </c>
    </row>
    <row r="35" spans="1:5" ht="15" customHeight="1" x14ac:dyDescent="0.25">
      <c r="A35" t="s">
        <v>1362</v>
      </c>
      <c r="B35">
        <v>2</v>
      </c>
      <c r="C35">
        <v>2.5</v>
      </c>
      <c r="D35">
        <v>1572</v>
      </c>
      <c r="E35" t="b">
        <v>0</v>
      </c>
    </row>
    <row r="36" spans="1:5" ht="15" customHeight="1" x14ac:dyDescent="0.25">
      <c r="A36" t="s">
        <v>1203</v>
      </c>
      <c r="B36">
        <v>3</v>
      </c>
      <c r="C36">
        <v>3</v>
      </c>
      <c r="D36">
        <v>1418</v>
      </c>
      <c r="E36" t="b">
        <v>0</v>
      </c>
    </row>
    <row r="37" spans="1:5" ht="15" customHeight="1" x14ac:dyDescent="0.25">
      <c r="A37" t="s">
        <v>1275</v>
      </c>
      <c r="B37">
        <v>3</v>
      </c>
      <c r="C37">
        <v>2</v>
      </c>
      <c r="D37">
        <v>1330</v>
      </c>
      <c r="E37" t="b">
        <v>0</v>
      </c>
    </row>
    <row r="38" spans="1:5" ht="15" customHeight="1" x14ac:dyDescent="0.25">
      <c r="A38" t="s">
        <v>1276</v>
      </c>
      <c r="B38">
        <v>3</v>
      </c>
      <c r="C38">
        <v>2</v>
      </c>
      <c r="D38">
        <v>1356</v>
      </c>
      <c r="E38" t="b">
        <v>0</v>
      </c>
    </row>
    <row r="39" spans="1:5" ht="15" customHeight="1" x14ac:dyDescent="0.25">
      <c r="A39" t="s">
        <v>1319</v>
      </c>
      <c r="B39">
        <v>3</v>
      </c>
      <c r="C39">
        <v>2.5</v>
      </c>
      <c r="D39">
        <v>2441</v>
      </c>
      <c r="E39" t="b">
        <v>1</v>
      </c>
    </row>
    <row r="40" spans="1:5" ht="15" customHeight="1" x14ac:dyDescent="0.25">
      <c r="A40" t="s">
        <v>1320</v>
      </c>
      <c r="B40">
        <v>3</v>
      </c>
      <c r="C40">
        <v>2</v>
      </c>
      <c r="D40">
        <v>1650</v>
      </c>
      <c r="E40" t="b">
        <v>0</v>
      </c>
    </row>
    <row r="41" spans="1:5" ht="15" customHeight="1" x14ac:dyDescent="0.25">
      <c r="A41" t="s">
        <v>1204</v>
      </c>
      <c r="B41">
        <v>3</v>
      </c>
      <c r="C41">
        <v>2</v>
      </c>
      <c r="D41">
        <v>1650</v>
      </c>
      <c r="E41" t="b">
        <v>0</v>
      </c>
    </row>
    <row r="42" spans="1:5" ht="15" customHeight="1" x14ac:dyDescent="0.25">
      <c r="A42" t="s">
        <v>1321</v>
      </c>
      <c r="B42">
        <v>4</v>
      </c>
      <c r="C42">
        <v>3</v>
      </c>
      <c r="D42">
        <v>2490</v>
      </c>
      <c r="E42" t="b">
        <v>0</v>
      </c>
    </row>
    <row r="43" spans="1:5" ht="15" customHeight="1" x14ac:dyDescent="0.25">
      <c r="A43" t="s">
        <v>1360</v>
      </c>
      <c r="B43">
        <v>4</v>
      </c>
      <c r="C43">
        <v>3</v>
      </c>
      <c r="D43">
        <v>2425</v>
      </c>
      <c r="E43" t="b">
        <v>0</v>
      </c>
    </row>
    <row r="44" spans="1:5" ht="15" customHeight="1" x14ac:dyDescent="0.25">
      <c r="A44" t="s">
        <v>1371</v>
      </c>
      <c r="B44">
        <v>4</v>
      </c>
      <c r="C44">
        <v>3</v>
      </c>
      <c r="D44">
        <v>2425</v>
      </c>
      <c r="E44" t="b">
        <v>0</v>
      </c>
    </row>
    <row r="45" spans="1:5" ht="15" customHeight="1" x14ac:dyDescent="0.25">
      <c r="A45" t="s">
        <v>1322</v>
      </c>
      <c r="B45">
        <v>3</v>
      </c>
      <c r="C45">
        <v>2.5</v>
      </c>
      <c r="D45">
        <v>2160</v>
      </c>
      <c r="E45" t="b">
        <v>0</v>
      </c>
    </row>
    <row r="46" spans="1:5" ht="15" customHeight="1" x14ac:dyDescent="0.25">
      <c r="A46" t="s">
        <v>1323</v>
      </c>
      <c r="B46">
        <v>4</v>
      </c>
      <c r="C46">
        <v>3</v>
      </c>
      <c r="D46">
        <v>3512</v>
      </c>
      <c r="E46" t="b">
        <v>1</v>
      </c>
    </row>
    <row r="47" spans="1:5" ht="15" customHeight="1" x14ac:dyDescent="0.25">
      <c r="A47" t="s">
        <v>1205</v>
      </c>
      <c r="B47">
        <v>4</v>
      </c>
      <c r="C47">
        <v>3</v>
      </c>
      <c r="D47">
        <v>3512</v>
      </c>
      <c r="E47" t="b">
        <v>1</v>
      </c>
    </row>
    <row r="48" spans="1:5" ht="15" customHeight="1" x14ac:dyDescent="0.25">
      <c r="A48" t="s">
        <v>1324</v>
      </c>
      <c r="B48">
        <v>4</v>
      </c>
      <c r="C48">
        <v>2.5</v>
      </c>
      <c r="D48">
        <v>2470</v>
      </c>
      <c r="E48" t="b">
        <v>0</v>
      </c>
    </row>
    <row r="49" spans="1:5" ht="15" customHeight="1" x14ac:dyDescent="0.25">
      <c r="A49" t="s">
        <v>1210</v>
      </c>
      <c r="B49">
        <v>3</v>
      </c>
      <c r="C49">
        <v>2.5</v>
      </c>
      <c r="D49">
        <v>1844</v>
      </c>
      <c r="E49" t="b">
        <v>0</v>
      </c>
    </row>
    <row r="50" spans="1:5" ht="15" customHeight="1" x14ac:dyDescent="0.25">
      <c r="A50" t="s">
        <v>1211</v>
      </c>
      <c r="B50">
        <v>4</v>
      </c>
      <c r="C50">
        <v>3</v>
      </c>
      <c r="D50">
        <v>3570</v>
      </c>
      <c r="E50" t="b">
        <v>1</v>
      </c>
    </row>
    <row r="51" spans="1:5" ht="15" customHeight="1" x14ac:dyDescent="0.25">
      <c r="A51" t="s">
        <v>1180</v>
      </c>
      <c r="B51">
        <v>3</v>
      </c>
      <c r="C51">
        <v>2</v>
      </c>
      <c r="D51">
        <v>1576</v>
      </c>
      <c r="E51" t="b">
        <v>0</v>
      </c>
    </row>
    <row r="52" spans="1:5" ht="15" customHeight="1" x14ac:dyDescent="0.25">
      <c r="A52" t="s">
        <v>1339</v>
      </c>
      <c r="B52">
        <v>4</v>
      </c>
      <c r="C52">
        <v>2.5</v>
      </c>
      <c r="D52">
        <v>3314</v>
      </c>
      <c r="E52" t="b">
        <v>0</v>
      </c>
    </row>
    <row r="53" spans="1:5" ht="15" customHeight="1" x14ac:dyDescent="0.25">
      <c r="A53" t="s">
        <v>1337</v>
      </c>
      <c r="B53">
        <v>4</v>
      </c>
      <c r="C53">
        <v>2.5</v>
      </c>
      <c r="D53">
        <v>3654</v>
      </c>
      <c r="E53" t="b">
        <v>0</v>
      </c>
    </row>
    <row r="54" spans="1:5" ht="15" customHeight="1" x14ac:dyDescent="0.25">
      <c r="A54" t="s">
        <v>1212</v>
      </c>
      <c r="B54">
        <v>3</v>
      </c>
      <c r="C54">
        <v>2.5</v>
      </c>
      <c r="D54">
        <v>2148</v>
      </c>
      <c r="E54" t="b">
        <v>0</v>
      </c>
    </row>
    <row r="55" spans="1:5" ht="15" customHeight="1" x14ac:dyDescent="0.25">
      <c r="A55" t="s">
        <v>1338</v>
      </c>
      <c r="B55">
        <v>4</v>
      </c>
      <c r="C55">
        <v>2.5</v>
      </c>
      <c r="D55">
        <v>2113</v>
      </c>
      <c r="E55" t="b">
        <v>0</v>
      </c>
    </row>
    <row r="56" spans="1:5" ht="15" customHeight="1" x14ac:dyDescent="0.25">
      <c r="A56" t="s">
        <v>1223</v>
      </c>
      <c r="B56">
        <v>4</v>
      </c>
      <c r="C56">
        <v>2.5</v>
      </c>
      <c r="D56">
        <v>2890</v>
      </c>
      <c r="E56" t="b">
        <v>0</v>
      </c>
    </row>
    <row r="57" spans="1:5" ht="15" customHeight="1" x14ac:dyDescent="0.25">
      <c r="A57" t="s">
        <v>1231</v>
      </c>
      <c r="B57">
        <v>4</v>
      </c>
      <c r="C57">
        <v>3</v>
      </c>
      <c r="D57">
        <v>3353</v>
      </c>
      <c r="E57" t="b">
        <v>1</v>
      </c>
    </row>
    <row r="58" spans="1:5" ht="15" customHeight="1" x14ac:dyDescent="0.25">
      <c r="A58" t="s">
        <v>1213</v>
      </c>
      <c r="B58">
        <v>4</v>
      </c>
      <c r="C58">
        <v>2.5</v>
      </c>
      <c r="D58">
        <v>3272</v>
      </c>
      <c r="E58" t="b">
        <v>1</v>
      </c>
    </row>
    <row r="59" spans="1:5" ht="15" customHeight="1" x14ac:dyDescent="0.25">
      <c r="A59" t="s">
        <v>1343</v>
      </c>
      <c r="B59">
        <v>3</v>
      </c>
      <c r="C59">
        <v>2.5</v>
      </c>
      <c r="D59">
        <v>2406</v>
      </c>
      <c r="E59" t="b">
        <v>0</v>
      </c>
    </row>
    <row r="60" spans="1:5" ht="15" customHeight="1" x14ac:dyDescent="0.25">
      <c r="A60" t="s">
        <v>1224</v>
      </c>
      <c r="B60">
        <v>3</v>
      </c>
      <c r="C60">
        <v>2.5</v>
      </c>
      <c r="D60">
        <v>2896</v>
      </c>
      <c r="E60" t="b">
        <v>0</v>
      </c>
    </row>
    <row r="61" spans="1:5" ht="15" customHeight="1" x14ac:dyDescent="0.25">
      <c r="A61" t="s">
        <v>1225</v>
      </c>
      <c r="B61">
        <v>3</v>
      </c>
      <c r="C61">
        <v>2</v>
      </c>
      <c r="D61">
        <v>1724</v>
      </c>
      <c r="E61" t="b">
        <v>0</v>
      </c>
    </row>
    <row r="62" spans="1:5" ht="15" customHeight="1" x14ac:dyDescent="0.25">
      <c r="A62" t="s">
        <v>1181</v>
      </c>
      <c r="B62">
        <v>4</v>
      </c>
      <c r="C62">
        <v>2.5</v>
      </c>
      <c r="D62">
        <v>3208</v>
      </c>
      <c r="E62" t="b">
        <v>1</v>
      </c>
    </row>
    <row r="63" spans="1:5" ht="15" customHeight="1" x14ac:dyDescent="0.25">
      <c r="A63" t="s">
        <v>1310</v>
      </c>
      <c r="B63">
        <v>3</v>
      </c>
      <c r="C63">
        <v>2.5</v>
      </c>
      <c r="D63">
        <v>2110</v>
      </c>
      <c r="E63" t="b">
        <v>0</v>
      </c>
    </row>
    <row r="64" spans="1:5" ht="15" customHeight="1" x14ac:dyDescent="0.25">
      <c r="A64" t="s">
        <v>1317</v>
      </c>
      <c r="B64">
        <v>3</v>
      </c>
      <c r="C64">
        <v>2.5</v>
      </c>
      <c r="D64">
        <v>2006</v>
      </c>
      <c r="E64" t="b">
        <v>1</v>
      </c>
    </row>
    <row r="65" spans="1:5" ht="15" customHeight="1" x14ac:dyDescent="0.25">
      <c r="A65" t="s">
        <v>1214</v>
      </c>
      <c r="B65">
        <v>4</v>
      </c>
      <c r="C65">
        <v>2.5</v>
      </c>
      <c r="D65">
        <v>2464</v>
      </c>
      <c r="E65" t="b">
        <v>0</v>
      </c>
    </row>
    <row r="66" spans="1:5" ht="15" customHeight="1" x14ac:dyDescent="0.25">
      <c r="A66" t="s">
        <v>1226</v>
      </c>
      <c r="B66">
        <v>4</v>
      </c>
      <c r="C66">
        <v>3</v>
      </c>
      <c r="D66">
        <v>3449</v>
      </c>
      <c r="E66" t="b">
        <v>1</v>
      </c>
    </row>
    <row r="67" spans="1:5" ht="15" customHeight="1" x14ac:dyDescent="0.25">
      <c r="A67" t="s">
        <v>1232</v>
      </c>
      <c r="B67">
        <v>3</v>
      </c>
      <c r="C67">
        <v>2.5</v>
      </c>
      <c r="D67">
        <v>1848</v>
      </c>
      <c r="E67" t="b">
        <v>0</v>
      </c>
    </row>
    <row r="68" spans="1:5" ht="15" customHeight="1" x14ac:dyDescent="0.25">
      <c r="A68" t="s">
        <v>1350</v>
      </c>
      <c r="B68">
        <v>3</v>
      </c>
      <c r="C68">
        <v>2.5</v>
      </c>
      <c r="D68">
        <v>1048</v>
      </c>
      <c r="E68" t="b">
        <v>0</v>
      </c>
    </row>
    <row r="69" spans="1:5" ht="15" customHeight="1" x14ac:dyDescent="0.25">
      <c r="A69" t="s">
        <v>1150</v>
      </c>
      <c r="B69">
        <v>4</v>
      </c>
      <c r="C69">
        <v>3</v>
      </c>
      <c r="D69">
        <v>2547</v>
      </c>
      <c r="E69" t="b">
        <v>0</v>
      </c>
    </row>
    <row r="70" spans="1:5" ht="15" customHeight="1" x14ac:dyDescent="0.25">
      <c r="A70" t="s">
        <v>1182</v>
      </c>
      <c r="B70">
        <v>3</v>
      </c>
      <c r="C70">
        <v>3</v>
      </c>
      <c r="D70">
        <v>2332</v>
      </c>
      <c r="E70" t="b">
        <v>0</v>
      </c>
    </row>
    <row r="71" spans="1:5" ht="15" customHeight="1" x14ac:dyDescent="0.25">
      <c r="A71" t="s">
        <v>1333</v>
      </c>
      <c r="B71">
        <v>4</v>
      </c>
      <c r="C71">
        <v>3.5</v>
      </c>
      <c r="D71">
        <v>4692</v>
      </c>
      <c r="E71" t="b">
        <v>1</v>
      </c>
    </row>
    <row r="72" spans="1:5" ht="15" customHeight="1" x14ac:dyDescent="0.25">
      <c r="A72" t="s">
        <v>1340</v>
      </c>
      <c r="B72">
        <v>4</v>
      </c>
      <c r="C72">
        <v>3</v>
      </c>
      <c r="D72">
        <v>3712</v>
      </c>
      <c r="E72" t="b">
        <v>1</v>
      </c>
    </row>
    <row r="73" spans="1:5" ht="15" customHeight="1" x14ac:dyDescent="0.25">
      <c r="A73" t="s">
        <v>1352</v>
      </c>
      <c r="B73">
        <v>4</v>
      </c>
      <c r="C73">
        <v>2.5</v>
      </c>
      <c r="D73">
        <v>3240</v>
      </c>
      <c r="E73" t="b">
        <v>0</v>
      </c>
    </row>
    <row r="74" spans="1:5" ht="15" customHeight="1" x14ac:dyDescent="0.25">
      <c r="A74" t="s">
        <v>1353</v>
      </c>
      <c r="B74">
        <v>4</v>
      </c>
      <c r="C74">
        <v>2</v>
      </c>
      <c r="D74">
        <v>3264</v>
      </c>
      <c r="E74" t="b">
        <v>0</v>
      </c>
    </row>
    <row r="75" spans="1:5" ht="15" customHeight="1" x14ac:dyDescent="0.25">
      <c r="A75" t="s">
        <v>1328</v>
      </c>
      <c r="B75">
        <v>4</v>
      </c>
      <c r="C75">
        <v>2.5</v>
      </c>
      <c r="D75">
        <v>3280</v>
      </c>
      <c r="E75" t="b">
        <v>1</v>
      </c>
    </row>
    <row r="76" spans="1:5" ht="15" customHeight="1" x14ac:dyDescent="0.25">
      <c r="A76" t="s">
        <v>1363</v>
      </c>
      <c r="B76">
        <v>4</v>
      </c>
      <c r="C76">
        <v>2.5</v>
      </c>
      <c r="D76">
        <v>2064</v>
      </c>
      <c r="E76" t="b">
        <v>0</v>
      </c>
    </row>
    <row r="77" spans="1:5" ht="15" customHeight="1" x14ac:dyDescent="0.25">
      <c r="A77" t="s">
        <v>1311</v>
      </c>
      <c r="B77">
        <v>3</v>
      </c>
      <c r="C77">
        <v>2.5</v>
      </c>
      <c r="D77">
        <v>2363</v>
      </c>
      <c r="E77" t="b">
        <v>0</v>
      </c>
    </row>
    <row r="78" spans="1:5" ht="15" customHeight="1" x14ac:dyDescent="0.25">
      <c r="A78" t="s">
        <v>1344</v>
      </c>
      <c r="B78">
        <v>4</v>
      </c>
      <c r="C78">
        <v>2.5</v>
      </c>
      <c r="D78">
        <v>3004</v>
      </c>
      <c r="E78" t="b">
        <v>0</v>
      </c>
    </row>
    <row r="79" spans="1:5" ht="15" customHeight="1" x14ac:dyDescent="0.25">
      <c r="A79" t="s">
        <v>1341</v>
      </c>
      <c r="B79">
        <v>4</v>
      </c>
      <c r="C79">
        <v>2</v>
      </c>
      <c r="D79">
        <v>2504</v>
      </c>
      <c r="E79" t="b">
        <v>1</v>
      </c>
    </row>
    <row r="80" spans="1:5" ht="15" customHeight="1" x14ac:dyDescent="0.25">
      <c r="A80" t="s">
        <v>1238</v>
      </c>
      <c r="B80">
        <v>6</v>
      </c>
      <c r="C80">
        <v>4.5</v>
      </c>
      <c r="D80">
        <v>4432</v>
      </c>
      <c r="E80" t="b">
        <v>1</v>
      </c>
    </row>
    <row r="81" spans="1:5" ht="15" customHeight="1" x14ac:dyDescent="0.25">
      <c r="A81" t="s">
        <v>1354</v>
      </c>
      <c r="B81">
        <v>4</v>
      </c>
      <c r="C81">
        <v>2.5</v>
      </c>
      <c r="D81">
        <v>3272</v>
      </c>
      <c r="E81" t="b">
        <v>0</v>
      </c>
    </row>
    <row r="82" spans="1:5" ht="15" customHeight="1" x14ac:dyDescent="0.25">
      <c r="A82" t="s">
        <v>1345</v>
      </c>
      <c r="B82">
        <v>3</v>
      </c>
      <c r="C82">
        <v>2</v>
      </c>
      <c r="D82">
        <v>1333</v>
      </c>
      <c r="E82" t="b">
        <v>0</v>
      </c>
    </row>
    <row r="83" spans="1:5" ht="15" customHeight="1" x14ac:dyDescent="0.25">
      <c r="A83" t="s">
        <v>1183</v>
      </c>
      <c r="B83">
        <v>4</v>
      </c>
      <c r="C83">
        <v>2.5</v>
      </c>
      <c r="D83">
        <v>2412</v>
      </c>
      <c r="E83" t="b">
        <v>0</v>
      </c>
    </row>
    <row r="84" spans="1:5" ht="15" customHeight="1" x14ac:dyDescent="0.25">
      <c r="A84" t="s">
        <v>1329</v>
      </c>
      <c r="B84">
        <v>4</v>
      </c>
      <c r="C84">
        <v>2.5</v>
      </c>
      <c r="D84">
        <v>3248</v>
      </c>
      <c r="E84" t="b">
        <v>1</v>
      </c>
    </row>
    <row r="85" spans="1:5" ht="15" customHeight="1" x14ac:dyDescent="0.25">
      <c r="A85" t="s">
        <v>1239</v>
      </c>
      <c r="B85">
        <v>4</v>
      </c>
      <c r="C85">
        <v>3</v>
      </c>
      <c r="D85">
        <v>3592</v>
      </c>
      <c r="E85" t="b">
        <v>1</v>
      </c>
    </row>
    <row r="86" spans="1:5" ht="15" customHeight="1" x14ac:dyDescent="0.25">
      <c r="A86" t="s">
        <v>1355</v>
      </c>
      <c r="B86">
        <v>4</v>
      </c>
      <c r="C86">
        <v>2.5</v>
      </c>
      <c r="D86">
        <v>2631</v>
      </c>
      <c r="E86" t="b">
        <v>0</v>
      </c>
    </row>
    <row r="87" spans="1:5" ht="15" customHeight="1" x14ac:dyDescent="0.25">
      <c r="A87" t="s">
        <v>1312</v>
      </c>
      <c r="B87">
        <v>4</v>
      </c>
      <c r="C87">
        <v>2.5</v>
      </c>
      <c r="D87">
        <v>2780</v>
      </c>
      <c r="E87" t="b">
        <v>0</v>
      </c>
    </row>
    <row r="88" spans="1:5" ht="15" customHeight="1" x14ac:dyDescent="0.25">
      <c r="A88" t="s">
        <v>1227</v>
      </c>
      <c r="B88">
        <v>3</v>
      </c>
      <c r="C88">
        <v>3</v>
      </c>
      <c r="D88">
        <v>1754</v>
      </c>
      <c r="E88" t="b">
        <v>0</v>
      </c>
    </row>
    <row r="89" spans="1:5" ht="15" customHeight="1" x14ac:dyDescent="0.25">
      <c r="A89" t="s">
        <v>1233</v>
      </c>
      <c r="B89">
        <v>4</v>
      </c>
      <c r="C89">
        <v>2.5</v>
      </c>
      <c r="D89">
        <v>2710</v>
      </c>
      <c r="E89" t="b">
        <v>1</v>
      </c>
    </row>
    <row r="90" spans="1:5" ht="15" customHeight="1" x14ac:dyDescent="0.25">
      <c r="A90" t="s">
        <v>1215</v>
      </c>
      <c r="B90">
        <v>3</v>
      </c>
      <c r="C90">
        <v>2.5</v>
      </c>
      <c r="D90">
        <v>2300</v>
      </c>
      <c r="E90" t="b">
        <v>0</v>
      </c>
    </row>
    <row r="91" spans="1:5" ht="15" customHeight="1" x14ac:dyDescent="0.25">
      <c r="A91" t="s">
        <v>1334</v>
      </c>
      <c r="B91">
        <v>4</v>
      </c>
      <c r="C91">
        <v>3</v>
      </c>
      <c r="D91">
        <v>3966</v>
      </c>
      <c r="E91" t="b">
        <v>0</v>
      </c>
    </row>
    <row r="92" spans="1:5" ht="15" customHeight="1" x14ac:dyDescent="0.25">
      <c r="A92" t="s">
        <v>1240</v>
      </c>
      <c r="B92">
        <v>4</v>
      </c>
      <c r="C92">
        <v>3</v>
      </c>
      <c r="D92">
        <v>4895</v>
      </c>
      <c r="E92" t="b">
        <v>0</v>
      </c>
    </row>
    <row r="93" spans="1:5" ht="15" customHeight="1" x14ac:dyDescent="0.25">
      <c r="A93" t="s">
        <v>1346</v>
      </c>
      <c r="B93">
        <v>4</v>
      </c>
      <c r="C93">
        <v>2.5</v>
      </c>
      <c r="D93">
        <v>3211</v>
      </c>
      <c r="E93" t="b">
        <v>1</v>
      </c>
    </row>
    <row r="94" spans="1:5" ht="15" customHeight="1" x14ac:dyDescent="0.25">
      <c r="A94" t="s">
        <v>1206</v>
      </c>
      <c r="B94">
        <v>5</v>
      </c>
      <c r="C94">
        <v>2.5</v>
      </c>
      <c r="D94">
        <v>2771</v>
      </c>
      <c r="E94" t="b">
        <v>1</v>
      </c>
    </row>
    <row r="95" spans="1:5" ht="15" customHeight="1" x14ac:dyDescent="0.25">
      <c r="A95" t="s">
        <v>1241</v>
      </c>
      <c r="B95">
        <v>4</v>
      </c>
      <c r="C95">
        <v>2.5</v>
      </c>
      <c r="D95">
        <v>4836</v>
      </c>
      <c r="E95" t="b">
        <v>1</v>
      </c>
    </row>
    <row r="96" spans="1:5" ht="15" customHeight="1" x14ac:dyDescent="0.25">
      <c r="A96" t="s">
        <v>1313</v>
      </c>
      <c r="B96">
        <v>3</v>
      </c>
      <c r="C96">
        <v>2</v>
      </c>
      <c r="D96">
        <v>1557</v>
      </c>
      <c r="E96" t="b">
        <v>0</v>
      </c>
    </row>
    <row r="97" spans="1:5" ht="15" customHeight="1" x14ac:dyDescent="0.25">
      <c r="A97" t="s">
        <v>1207</v>
      </c>
      <c r="B97">
        <v>4</v>
      </c>
      <c r="C97">
        <v>3</v>
      </c>
      <c r="D97">
        <v>3195</v>
      </c>
      <c r="E97" t="b">
        <v>1</v>
      </c>
    </row>
    <row r="98" spans="1:5" ht="15" customHeight="1" x14ac:dyDescent="0.25">
      <c r="A98" t="s">
        <v>1208</v>
      </c>
      <c r="B98">
        <v>4</v>
      </c>
      <c r="C98">
        <v>2.5</v>
      </c>
      <c r="D98">
        <v>4164</v>
      </c>
      <c r="E98" t="b">
        <v>1</v>
      </c>
    </row>
    <row r="99" spans="1:5" ht="15" customHeight="1" x14ac:dyDescent="0.25">
      <c r="A99" t="s">
        <v>1216</v>
      </c>
      <c r="B99">
        <v>4</v>
      </c>
      <c r="C99">
        <v>3</v>
      </c>
      <c r="D99">
        <v>2835</v>
      </c>
      <c r="E99" t="b">
        <v>0</v>
      </c>
    </row>
    <row r="100" spans="1:5" ht="15" customHeight="1" x14ac:dyDescent="0.25">
      <c r="A100" t="s">
        <v>1147</v>
      </c>
      <c r="B100">
        <v>4</v>
      </c>
      <c r="C100">
        <v>2.5</v>
      </c>
      <c r="D100">
        <v>2878</v>
      </c>
      <c r="E100" t="b">
        <v>0</v>
      </c>
    </row>
    <row r="101" spans="1:5" ht="15" customHeight="1" x14ac:dyDescent="0.25">
      <c r="A101" t="s">
        <v>1228</v>
      </c>
      <c r="B101">
        <v>4</v>
      </c>
      <c r="C101">
        <v>2.5</v>
      </c>
      <c r="D101">
        <v>2078</v>
      </c>
      <c r="E101" t="b">
        <v>0</v>
      </c>
    </row>
    <row r="102" spans="1:5" ht="15" customHeight="1" x14ac:dyDescent="0.25">
      <c r="A102" t="s">
        <v>1209</v>
      </c>
      <c r="B102">
        <v>4</v>
      </c>
      <c r="C102">
        <v>3</v>
      </c>
      <c r="D102">
        <v>3865</v>
      </c>
      <c r="E102" t="b">
        <v>1</v>
      </c>
    </row>
    <row r="103" spans="1:5" ht="15" customHeight="1" x14ac:dyDescent="0.25">
      <c r="A103" t="s">
        <v>1229</v>
      </c>
      <c r="B103">
        <v>4</v>
      </c>
      <c r="C103">
        <v>3</v>
      </c>
      <c r="D103">
        <v>2672</v>
      </c>
      <c r="E103" t="b">
        <v>0</v>
      </c>
    </row>
    <row r="104" spans="1:5" ht="15" customHeight="1" x14ac:dyDescent="0.25">
      <c r="A104" t="s">
        <v>1230</v>
      </c>
      <c r="B104">
        <v>4</v>
      </c>
      <c r="C104">
        <v>2.5</v>
      </c>
      <c r="D104">
        <v>2000</v>
      </c>
      <c r="E104" t="b">
        <v>0</v>
      </c>
    </row>
    <row r="105" spans="1:5" ht="15" customHeight="1" x14ac:dyDescent="0.25">
      <c r="A105" t="s">
        <v>1234</v>
      </c>
      <c r="B105">
        <v>4</v>
      </c>
      <c r="C105">
        <v>2.5</v>
      </c>
      <c r="D105">
        <v>3236</v>
      </c>
      <c r="E105" t="b">
        <v>1</v>
      </c>
    </row>
    <row r="106" spans="1:5" ht="15" customHeight="1" x14ac:dyDescent="0.25">
      <c r="A106" t="s">
        <v>1347</v>
      </c>
      <c r="B106">
        <v>3</v>
      </c>
      <c r="C106">
        <v>2</v>
      </c>
      <c r="D106">
        <v>1692</v>
      </c>
      <c r="E106" t="b">
        <v>0</v>
      </c>
    </row>
    <row r="107" spans="1:5" ht="15" customHeight="1" x14ac:dyDescent="0.25">
      <c r="A107" t="s">
        <v>1235</v>
      </c>
      <c r="B107">
        <v>4</v>
      </c>
      <c r="C107">
        <v>2</v>
      </c>
      <c r="D107">
        <v>2758</v>
      </c>
      <c r="E107" t="b">
        <v>0</v>
      </c>
    </row>
    <row r="108" spans="1:5" ht="15" customHeight="1" x14ac:dyDescent="0.25">
      <c r="A108" t="s">
        <v>1314</v>
      </c>
      <c r="B108">
        <v>3</v>
      </c>
      <c r="C108">
        <v>2.5</v>
      </c>
      <c r="D108">
        <v>2658</v>
      </c>
      <c r="E108" t="b">
        <v>0</v>
      </c>
    </row>
    <row r="109" spans="1:5" ht="15" customHeight="1" x14ac:dyDescent="0.25">
      <c r="A109" t="s">
        <v>1348</v>
      </c>
      <c r="B109">
        <v>3</v>
      </c>
      <c r="C109">
        <v>2</v>
      </c>
      <c r="D109">
        <v>1645</v>
      </c>
      <c r="E109" t="b">
        <v>0</v>
      </c>
    </row>
    <row r="110" spans="1:5" ht="15" customHeight="1" x14ac:dyDescent="0.25">
      <c r="A110" t="s">
        <v>1236</v>
      </c>
      <c r="B110">
        <v>4</v>
      </c>
      <c r="C110">
        <v>2.5</v>
      </c>
      <c r="D110">
        <v>2292</v>
      </c>
      <c r="E110" t="b">
        <v>0</v>
      </c>
    </row>
    <row r="111" spans="1:5" ht="15" customHeight="1" x14ac:dyDescent="0.25">
      <c r="A111" t="s">
        <v>1315</v>
      </c>
      <c r="B111">
        <v>3</v>
      </c>
      <c r="C111">
        <v>3</v>
      </c>
      <c r="D111">
        <v>2060</v>
      </c>
      <c r="E111" t="b">
        <v>0</v>
      </c>
    </row>
    <row r="112" spans="1:5" ht="15" customHeight="1" x14ac:dyDescent="0.25">
      <c r="A112" t="s">
        <v>1356</v>
      </c>
      <c r="B112">
        <v>4</v>
      </c>
      <c r="C112">
        <v>3</v>
      </c>
      <c r="D112">
        <v>2820</v>
      </c>
      <c r="E112" t="b">
        <v>0</v>
      </c>
    </row>
    <row r="113" spans="1:5" x14ac:dyDescent="0.25">
      <c r="A113" t="s">
        <v>1357</v>
      </c>
      <c r="B113">
        <v>3</v>
      </c>
      <c r="C113">
        <v>2.5</v>
      </c>
      <c r="D113">
        <v>2293</v>
      </c>
      <c r="E113" t="b">
        <v>0</v>
      </c>
    </row>
    <row r="114" spans="1:5" x14ac:dyDescent="0.25">
      <c r="A114" t="s">
        <v>1242</v>
      </c>
      <c r="B114">
        <v>3</v>
      </c>
      <c r="C114">
        <v>2</v>
      </c>
      <c r="D114">
        <v>3589</v>
      </c>
      <c r="E114" t="b">
        <v>1</v>
      </c>
    </row>
    <row r="115" spans="1:5" x14ac:dyDescent="0.25">
      <c r="A115" t="s">
        <v>1309</v>
      </c>
      <c r="B115">
        <v>4</v>
      </c>
      <c r="C115">
        <v>3</v>
      </c>
      <c r="D115">
        <v>2802</v>
      </c>
      <c r="E115" t="b">
        <v>1</v>
      </c>
    </row>
    <row r="116" spans="1:5" x14ac:dyDescent="0.25">
      <c r="A116" t="s">
        <v>1217</v>
      </c>
      <c r="B116">
        <v>3</v>
      </c>
      <c r="C116">
        <v>2</v>
      </c>
      <c r="D116">
        <v>1509</v>
      </c>
      <c r="E116" t="b">
        <v>0</v>
      </c>
    </row>
    <row r="117" spans="1:5" x14ac:dyDescent="0.25">
      <c r="A117" t="s">
        <v>1218</v>
      </c>
      <c r="B117">
        <v>4</v>
      </c>
      <c r="C117">
        <v>2.5</v>
      </c>
      <c r="D117">
        <v>1926</v>
      </c>
      <c r="E117" t="b">
        <v>0</v>
      </c>
    </row>
    <row r="118" spans="1:5" x14ac:dyDescent="0.25">
      <c r="A118" t="s">
        <v>1237</v>
      </c>
      <c r="B118">
        <v>4</v>
      </c>
      <c r="C118">
        <v>2.5</v>
      </c>
      <c r="D118">
        <v>2204</v>
      </c>
      <c r="E118" t="b">
        <v>0</v>
      </c>
    </row>
    <row r="119" spans="1:5" x14ac:dyDescent="0.25">
      <c r="A119" t="s">
        <v>1318</v>
      </c>
      <c r="B119">
        <v>4</v>
      </c>
      <c r="C119">
        <v>3</v>
      </c>
      <c r="D119">
        <v>2048</v>
      </c>
      <c r="E119" t="b">
        <v>0</v>
      </c>
    </row>
    <row r="120" spans="1:5" x14ac:dyDescent="0.25">
      <c r="A120" t="s">
        <v>1349</v>
      </c>
      <c r="B120">
        <v>3</v>
      </c>
      <c r="C120">
        <v>2.5</v>
      </c>
      <c r="D120">
        <v>1851</v>
      </c>
      <c r="E120" t="b">
        <v>0</v>
      </c>
    </row>
    <row r="121" spans="1:5" x14ac:dyDescent="0.25">
      <c r="A121" t="s">
        <v>1335</v>
      </c>
      <c r="B121">
        <v>4</v>
      </c>
      <c r="C121">
        <v>2.5</v>
      </c>
      <c r="D121">
        <v>2505</v>
      </c>
      <c r="E121" t="b">
        <v>1</v>
      </c>
    </row>
    <row r="122" spans="1:5" x14ac:dyDescent="0.25">
      <c r="A122" t="s">
        <v>1148</v>
      </c>
      <c r="B122">
        <v>4</v>
      </c>
      <c r="C122">
        <v>2.5</v>
      </c>
      <c r="D122">
        <v>4019</v>
      </c>
      <c r="E122" t="b">
        <v>1</v>
      </c>
    </row>
    <row r="123" spans="1:5" x14ac:dyDescent="0.25">
      <c r="A123" t="s">
        <v>1149</v>
      </c>
      <c r="B123">
        <v>4</v>
      </c>
      <c r="C123">
        <v>2.5</v>
      </c>
      <c r="D123">
        <v>2892</v>
      </c>
      <c r="E123" t="b">
        <v>1</v>
      </c>
    </row>
    <row r="124" spans="1:5" x14ac:dyDescent="0.25">
      <c r="A124" t="s">
        <v>1151</v>
      </c>
      <c r="B124">
        <v>4</v>
      </c>
      <c r="C124">
        <v>2.5</v>
      </c>
      <c r="D124">
        <v>2883</v>
      </c>
      <c r="E124" t="b">
        <v>0</v>
      </c>
    </row>
    <row r="125" spans="1:5" x14ac:dyDescent="0.25">
      <c r="A125" t="s">
        <v>1219</v>
      </c>
      <c r="B125">
        <v>3</v>
      </c>
      <c r="C125">
        <v>2</v>
      </c>
      <c r="D125">
        <v>1680</v>
      </c>
      <c r="E125" t="b">
        <v>0</v>
      </c>
    </row>
    <row r="126" spans="1:5" x14ac:dyDescent="0.25">
      <c r="A126" t="s">
        <v>1184</v>
      </c>
      <c r="B126">
        <v>3</v>
      </c>
      <c r="C126">
        <v>2.5</v>
      </c>
      <c r="D126">
        <v>1540</v>
      </c>
      <c r="E126" t="b">
        <v>0</v>
      </c>
    </row>
    <row r="127" spans="1:5" x14ac:dyDescent="0.25">
      <c r="A127" t="s">
        <v>1316</v>
      </c>
      <c r="B127">
        <v>2</v>
      </c>
      <c r="C127">
        <v>2.5</v>
      </c>
      <c r="D127">
        <v>2148</v>
      </c>
      <c r="E127" t="b">
        <v>0</v>
      </c>
    </row>
    <row r="128" spans="1:5" x14ac:dyDescent="0.25">
      <c r="A128" t="s">
        <v>1286</v>
      </c>
      <c r="B128">
        <v>5</v>
      </c>
      <c r="C128">
        <v>2.5</v>
      </c>
      <c r="D128">
        <v>1618</v>
      </c>
      <c r="E128" t="b">
        <v>0</v>
      </c>
    </row>
    <row r="129" spans="1:5" x14ac:dyDescent="0.25">
      <c r="A129" t="s">
        <v>1220</v>
      </c>
      <c r="B129">
        <v>3</v>
      </c>
      <c r="C129">
        <v>2.5</v>
      </c>
      <c r="D129">
        <v>2250</v>
      </c>
      <c r="E129" t="b">
        <v>0</v>
      </c>
    </row>
    <row r="130" spans="1:5" x14ac:dyDescent="0.25">
      <c r="A130" t="s">
        <v>1287</v>
      </c>
      <c r="B130">
        <v>4</v>
      </c>
      <c r="C130">
        <v>2.5</v>
      </c>
      <c r="D130">
        <v>1572</v>
      </c>
      <c r="E130" t="b">
        <v>0</v>
      </c>
    </row>
    <row r="131" spans="1:5" x14ac:dyDescent="0.25">
      <c r="A131" t="s">
        <v>1288</v>
      </c>
      <c r="B131">
        <v>3</v>
      </c>
      <c r="C131">
        <v>2</v>
      </c>
      <c r="D131">
        <v>1289</v>
      </c>
      <c r="E131" t="b">
        <v>0</v>
      </c>
    </row>
    <row r="132" spans="1:5" x14ac:dyDescent="0.25">
      <c r="A132" t="s">
        <v>1358</v>
      </c>
      <c r="B132">
        <v>4</v>
      </c>
      <c r="C132">
        <v>2.5</v>
      </c>
      <c r="D132">
        <v>3016</v>
      </c>
      <c r="E132" t="b">
        <v>0</v>
      </c>
    </row>
    <row r="133" spans="1:5" x14ac:dyDescent="0.25">
      <c r="A133" t="s">
        <v>1289</v>
      </c>
      <c r="B133">
        <v>3</v>
      </c>
      <c r="C133">
        <v>2.5</v>
      </c>
      <c r="D133">
        <v>1440</v>
      </c>
      <c r="E133" t="b">
        <v>0</v>
      </c>
    </row>
    <row r="134" spans="1:5" x14ac:dyDescent="0.25">
      <c r="A134" t="s">
        <v>1185</v>
      </c>
      <c r="B134">
        <v>3</v>
      </c>
      <c r="C134">
        <v>2.5</v>
      </c>
      <c r="D134">
        <v>1500</v>
      </c>
      <c r="E134" t="b">
        <v>0</v>
      </c>
    </row>
    <row r="135" spans="1:5" x14ac:dyDescent="0.25">
      <c r="A135" t="s">
        <v>1221</v>
      </c>
      <c r="B135">
        <v>3</v>
      </c>
      <c r="C135">
        <v>3</v>
      </c>
      <c r="D135">
        <v>2553</v>
      </c>
      <c r="E135" t="b">
        <v>1</v>
      </c>
    </row>
    <row r="136" spans="1:5" x14ac:dyDescent="0.25">
      <c r="A136" t="s">
        <v>1290</v>
      </c>
      <c r="B136">
        <v>3</v>
      </c>
      <c r="C136">
        <v>2</v>
      </c>
      <c r="D136">
        <v>1284</v>
      </c>
      <c r="E136" t="b">
        <v>0</v>
      </c>
    </row>
    <row r="137" spans="1:5" x14ac:dyDescent="0.25">
      <c r="A137" t="s">
        <v>1222</v>
      </c>
      <c r="B137">
        <v>4</v>
      </c>
      <c r="C137">
        <v>3</v>
      </c>
      <c r="D137">
        <v>3668</v>
      </c>
      <c r="E137" t="b">
        <v>1</v>
      </c>
    </row>
    <row r="138" spans="1:5" x14ac:dyDescent="0.25">
      <c r="A138" t="s">
        <v>1359</v>
      </c>
      <c r="B138">
        <v>3</v>
      </c>
      <c r="C138">
        <v>2</v>
      </c>
      <c r="D138">
        <v>1528</v>
      </c>
      <c r="E138" t="b">
        <v>0</v>
      </c>
    </row>
    <row r="139" spans="1:5" x14ac:dyDescent="0.25">
      <c r="A139" t="s">
        <v>1291</v>
      </c>
      <c r="B139">
        <v>4</v>
      </c>
      <c r="C139">
        <v>2</v>
      </c>
      <c r="D139">
        <v>2420</v>
      </c>
      <c r="E139" t="b">
        <v>0</v>
      </c>
    </row>
    <row r="140" spans="1:5" x14ac:dyDescent="0.25">
      <c r="A140" t="s">
        <v>1186</v>
      </c>
      <c r="B140">
        <v>3</v>
      </c>
      <c r="C140">
        <v>2.5</v>
      </c>
      <c r="D140">
        <v>2060</v>
      </c>
      <c r="E140" t="b">
        <v>0</v>
      </c>
    </row>
    <row r="141" spans="1:5" x14ac:dyDescent="0.25">
      <c r="A141" t="s">
        <v>1292</v>
      </c>
      <c r="B141">
        <v>3</v>
      </c>
      <c r="C141">
        <v>2</v>
      </c>
      <c r="D141">
        <v>1420</v>
      </c>
      <c r="E141" t="b">
        <v>0</v>
      </c>
    </row>
    <row r="142" spans="1:5" x14ac:dyDescent="0.25">
      <c r="A142" t="s">
        <v>1293</v>
      </c>
      <c r="B142">
        <v>3</v>
      </c>
      <c r="C142">
        <v>2</v>
      </c>
      <c r="D142">
        <v>1492</v>
      </c>
      <c r="E142" t="b">
        <v>0</v>
      </c>
    </row>
    <row r="143" spans="1:5" x14ac:dyDescent="0.25">
      <c r="A143" t="s">
        <v>1294</v>
      </c>
      <c r="B143">
        <v>4</v>
      </c>
      <c r="C143">
        <v>2</v>
      </c>
      <c r="D143">
        <v>2452</v>
      </c>
      <c r="E143" t="b">
        <v>0</v>
      </c>
    </row>
    <row r="144" spans="1:5" x14ac:dyDescent="0.25">
      <c r="A144" t="s">
        <v>1243</v>
      </c>
      <c r="B144">
        <v>3</v>
      </c>
      <c r="C144">
        <v>3</v>
      </c>
      <c r="D144">
        <v>2225</v>
      </c>
      <c r="E144" t="b">
        <v>0</v>
      </c>
    </row>
    <row r="145" spans="1:5" x14ac:dyDescent="0.25">
      <c r="A145" t="s">
        <v>1187</v>
      </c>
      <c r="B145">
        <v>3</v>
      </c>
      <c r="C145">
        <v>3</v>
      </c>
      <c r="D145">
        <v>1982</v>
      </c>
      <c r="E145" t="b">
        <v>0</v>
      </c>
    </row>
    <row r="146" spans="1:5" x14ac:dyDescent="0.25">
      <c r="A146" t="s">
        <v>1188</v>
      </c>
      <c r="B146">
        <v>4</v>
      </c>
      <c r="C146">
        <v>2.5</v>
      </c>
      <c r="D146">
        <v>1960</v>
      </c>
      <c r="E146" t="b">
        <v>0</v>
      </c>
    </row>
    <row r="147" spans="1:5" x14ac:dyDescent="0.25">
      <c r="A147" t="s">
        <v>1295</v>
      </c>
      <c r="B147">
        <v>4</v>
      </c>
      <c r="C147">
        <v>3</v>
      </c>
      <c r="D147">
        <v>1592</v>
      </c>
      <c r="E147" t="b">
        <v>0</v>
      </c>
    </row>
    <row r="148" spans="1:5" x14ac:dyDescent="0.25">
      <c r="A148" t="s">
        <v>1189</v>
      </c>
      <c r="B148">
        <v>4</v>
      </c>
      <c r="C148">
        <v>2</v>
      </c>
      <c r="D148">
        <v>2097</v>
      </c>
      <c r="E148" t="b">
        <v>0</v>
      </c>
    </row>
    <row r="149" spans="1:5" x14ac:dyDescent="0.25">
      <c r="A149" t="s">
        <v>1296</v>
      </c>
      <c r="B149">
        <v>4</v>
      </c>
      <c r="C149">
        <v>2.5</v>
      </c>
      <c r="D149">
        <v>1616</v>
      </c>
      <c r="E149" t="b">
        <v>0</v>
      </c>
    </row>
    <row r="150" spans="1:5" x14ac:dyDescent="0.25">
      <c r="A150" t="s">
        <v>1190</v>
      </c>
      <c r="B150">
        <v>3</v>
      </c>
      <c r="C150">
        <v>3</v>
      </c>
      <c r="D150">
        <v>1790</v>
      </c>
      <c r="E150" t="b">
        <v>0</v>
      </c>
    </row>
    <row r="151" spans="1:5" x14ac:dyDescent="0.25">
      <c r="A151" t="s">
        <v>1191</v>
      </c>
      <c r="B151">
        <v>4</v>
      </c>
      <c r="C151">
        <v>2</v>
      </c>
      <c r="D151">
        <v>1701</v>
      </c>
      <c r="E151" t="b">
        <v>0</v>
      </c>
    </row>
    <row r="152" spans="1:5" x14ac:dyDescent="0.25">
      <c r="A152" t="s">
        <v>1370</v>
      </c>
      <c r="B152">
        <v>4</v>
      </c>
      <c r="C152">
        <v>2.5</v>
      </c>
      <c r="D152">
        <v>2459</v>
      </c>
      <c r="E152" t="b">
        <v>0</v>
      </c>
    </row>
    <row r="153" spans="1:5" x14ac:dyDescent="0.25">
      <c r="A153" t="s">
        <v>1192</v>
      </c>
      <c r="B153">
        <v>4</v>
      </c>
      <c r="C153">
        <v>2.5</v>
      </c>
      <c r="D153">
        <v>3048</v>
      </c>
      <c r="E153" t="b">
        <v>1</v>
      </c>
    </row>
    <row r="154" spans="1:5" x14ac:dyDescent="0.25">
      <c r="A154" t="s">
        <v>1193</v>
      </c>
      <c r="B154">
        <v>3</v>
      </c>
      <c r="C154">
        <v>3</v>
      </c>
      <c r="D154">
        <v>1824</v>
      </c>
      <c r="E154" t="b">
        <v>0</v>
      </c>
    </row>
    <row r="155" spans="1:5" x14ac:dyDescent="0.25">
      <c r="A155" t="s">
        <v>1297</v>
      </c>
      <c r="B155">
        <v>3</v>
      </c>
      <c r="C155">
        <v>3</v>
      </c>
      <c r="D155">
        <v>2118</v>
      </c>
      <c r="E155" t="b">
        <v>0</v>
      </c>
    </row>
    <row r="156" spans="1:5" x14ac:dyDescent="0.25">
      <c r="A156" t="s">
        <v>1194</v>
      </c>
      <c r="B156">
        <v>4</v>
      </c>
      <c r="C156">
        <v>2.5</v>
      </c>
      <c r="D156">
        <v>2160</v>
      </c>
      <c r="E156" t="b">
        <v>0</v>
      </c>
    </row>
    <row r="157" spans="1:5" x14ac:dyDescent="0.25">
      <c r="A157" t="s">
        <v>1195</v>
      </c>
      <c r="B157">
        <v>3</v>
      </c>
      <c r="C157">
        <v>2</v>
      </c>
      <c r="D157">
        <v>1590</v>
      </c>
      <c r="E157" t="b">
        <v>0</v>
      </c>
    </row>
    <row r="158" spans="1:5" x14ac:dyDescent="0.25">
      <c r="A158" t="s">
        <v>1196</v>
      </c>
      <c r="B158">
        <v>4</v>
      </c>
      <c r="C158">
        <v>2.5</v>
      </c>
      <c r="D158">
        <v>2724</v>
      </c>
      <c r="E158" t="b">
        <v>0</v>
      </c>
    </row>
    <row r="159" spans="1:5" x14ac:dyDescent="0.25">
      <c r="A159" t="s">
        <v>1298</v>
      </c>
      <c r="B159">
        <v>4</v>
      </c>
      <c r="C159">
        <v>3</v>
      </c>
      <c r="D159">
        <v>1856</v>
      </c>
      <c r="E159" t="b">
        <v>0</v>
      </c>
    </row>
    <row r="160" spans="1:5" x14ac:dyDescent="0.25">
      <c r="A160" t="s">
        <v>1197</v>
      </c>
      <c r="B160">
        <v>4</v>
      </c>
      <c r="C160">
        <v>2.5</v>
      </c>
      <c r="D160">
        <v>1704</v>
      </c>
      <c r="E160" t="b">
        <v>0</v>
      </c>
    </row>
    <row r="161" spans="1:5" x14ac:dyDescent="0.25">
      <c r="A161" t="s">
        <v>1325</v>
      </c>
      <c r="B161">
        <v>3</v>
      </c>
      <c r="C161">
        <v>2</v>
      </c>
      <c r="D161">
        <v>1929</v>
      </c>
      <c r="E161" t="b">
        <v>0</v>
      </c>
    </row>
    <row r="162" spans="1:5" x14ac:dyDescent="0.25">
      <c r="A162" t="s">
        <v>1277</v>
      </c>
      <c r="B162">
        <v>4</v>
      </c>
      <c r="C162">
        <v>3</v>
      </c>
      <c r="D162">
        <v>2160</v>
      </c>
      <c r="E162" t="b">
        <v>0</v>
      </c>
    </row>
    <row r="163" spans="1:5" x14ac:dyDescent="0.25">
      <c r="A163" t="s">
        <v>1198</v>
      </c>
      <c r="B163">
        <v>3</v>
      </c>
      <c r="C163">
        <v>3</v>
      </c>
      <c r="D163">
        <v>1440</v>
      </c>
      <c r="E163" t="b">
        <v>0</v>
      </c>
    </row>
    <row r="164" spans="1:5" x14ac:dyDescent="0.25">
      <c r="A164" t="s">
        <v>1244</v>
      </c>
      <c r="B164">
        <v>3</v>
      </c>
      <c r="C164">
        <v>2.5</v>
      </c>
      <c r="D164">
        <v>1480</v>
      </c>
      <c r="E164" t="b">
        <v>0</v>
      </c>
    </row>
    <row r="165" spans="1:5" x14ac:dyDescent="0.25">
      <c r="A165" t="s">
        <v>1299</v>
      </c>
      <c r="B165">
        <v>4</v>
      </c>
      <c r="C165">
        <v>2.5</v>
      </c>
      <c r="D165">
        <v>2180</v>
      </c>
      <c r="E165" t="b">
        <v>0</v>
      </c>
    </row>
    <row r="166" spans="1:5" x14ac:dyDescent="0.25">
      <c r="A166" t="s">
        <v>1199</v>
      </c>
      <c r="B166">
        <v>4</v>
      </c>
      <c r="C166">
        <v>3</v>
      </c>
      <c r="D166">
        <v>2562</v>
      </c>
      <c r="E166" t="b">
        <v>0</v>
      </c>
    </row>
    <row r="167" spans="1:5" x14ac:dyDescent="0.25">
      <c r="A167" t="s">
        <v>1245</v>
      </c>
      <c r="B167">
        <v>4</v>
      </c>
      <c r="C167">
        <v>2.5</v>
      </c>
      <c r="D167">
        <v>3349</v>
      </c>
      <c r="E167" t="b">
        <v>0</v>
      </c>
    </row>
    <row r="168" spans="1:5" x14ac:dyDescent="0.25">
      <c r="A168" t="s">
        <v>1200</v>
      </c>
      <c r="B168">
        <v>4</v>
      </c>
      <c r="C168">
        <v>3</v>
      </c>
      <c r="D168">
        <v>1856</v>
      </c>
      <c r="E168" t="b">
        <v>0</v>
      </c>
    </row>
    <row r="169" spans="1:5" x14ac:dyDescent="0.25">
      <c r="A169" t="s">
        <v>1302</v>
      </c>
      <c r="B169">
        <v>3</v>
      </c>
      <c r="C169">
        <v>2</v>
      </c>
      <c r="D169">
        <v>1324</v>
      </c>
      <c r="E169" t="b">
        <v>0</v>
      </c>
    </row>
    <row r="170" spans="1:5" x14ac:dyDescent="0.25">
      <c r="A170" t="s">
        <v>1303</v>
      </c>
      <c r="B170">
        <v>3</v>
      </c>
      <c r="C170">
        <v>2</v>
      </c>
      <c r="D170">
        <v>1360</v>
      </c>
      <c r="E170" t="b">
        <v>0</v>
      </c>
    </row>
    <row r="171" spans="1:5" x14ac:dyDescent="0.25">
      <c r="A171" t="s">
        <v>1201</v>
      </c>
      <c r="B171">
        <v>4</v>
      </c>
      <c r="C171">
        <v>3</v>
      </c>
      <c r="D171">
        <v>1662</v>
      </c>
      <c r="E171" t="b">
        <v>0</v>
      </c>
    </row>
    <row r="172" spans="1:5" x14ac:dyDescent="0.25">
      <c r="A172" t="s">
        <v>1300</v>
      </c>
      <c r="B172">
        <v>3</v>
      </c>
      <c r="C172">
        <v>2.5</v>
      </c>
      <c r="D172">
        <v>1388</v>
      </c>
      <c r="E172" t="b">
        <v>0</v>
      </c>
    </row>
    <row r="173" spans="1:5" x14ac:dyDescent="0.25">
      <c r="A173" t="s">
        <v>1246</v>
      </c>
      <c r="B173">
        <v>3</v>
      </c>
      <c r="C173">
        <v>2</v>
      </c>
      <c r="D173">
        <v>1471</v>
      </c>
      <c r="E173" t="b">
        <v>0</v>
      </c>
    </row>
    <row r="174" spans="1:5" x14ac:dyDescent="0.25">
      <c r="A174" t="s">
        <v>1301</v>
      </c>
      <c r="B174">
        <v>3</v>
      </c>
      <c r="C174">
        <v>2.5</v>
      </c>
      <c r="D174">
        <v>1824</v>
      </c>
      <c r="E174" t="b">
        <v>0</v>
      </c>
    </row>
    <row r="175" spans="1:5" x14ac:dyDescent="0.25">
      <c r="A175" t="s">
        <v>1304</v>
      </c>
      <c r="B175">
        <v>3</v>
      </c>
      <c r="C175">
        <v>2.5</v>
      </c>
      <c r="D175">
        <v>1848</v>
      </c>
      <c r="E175" t="b">
        <v>0</v>
      </c>
    </row>
    <row r="176" spans="1:5" x14ac:dyDescent="0.25">
      <c r="A176" t="s">
        <v>1305</v>
      </c>
      <c r="B176">
        <v>3</v>
      </c>
      <c r="C176">
        <v>2</v>
      </c>
      <c r="D176">
        <v>1752</v>
      </c>
      <c r="E176" t="b">
        <v>0</v>
      </c>
    </row>
    <row r="177" spans="1:5" x14ac:dyDescent="0.25">
      <c r="A177" t="s">
        <v>1306</v>
      </c>
      <c r="B177">
        <v>4</v>
      </c>
      <c r="C177">
        <v>2</v>
      </c>
      <c r="D177">
        <v>2615</v>
      </c>
      <c r="E177" t="b">
        <v>1</v>
      </c>
    </row>
    <row r="178" spans="1:5" x14ac:dyDescent="0.25">
      <c r="A178" t="s">
        <v>1330</v>
      </c>
      <c r="B178">
        <v>4</v>
      </c>
      <c r="C178">
        <v>2.5</v>
      </c>
      <c r="D178">
        <v>2504</v>
      </c>
      <c r="E178" t="b">
        <v>0</v>
      </c>
    </row>
    <row r="179" spans="1:5" x14ac:dyDescent="0.25">
      <c r="A179" t="s">
        <v>1331</v>
      </c>
      <c r="B179">
        <v>4</v>
      </c>
      <c r="C179">
        <v>2.5</v>
      </c>
      <c r="D179">
        <v>3334</v>
      </c>
      <c r="E179" t="b">
        <v>0</v>
      </c>
    </row>
    <row r="180" spans="1:5" x14ac:dyDescent="0.25">
      <c r="A180" t="s">
        <v>1326</v>
      </c>
      <c r="B180">
        <v>5</v>
      </c>
      <c r="C180">
        <v>3.5</v>
      </c>
      <c r="D180">
        <v>2892</v>
      </c>
      <c r="E180" t="b">
        <v>1</v>
      </c>
    </row>
    <row r="181" spans="1:5" x14ac:dyDescent="0.25">
      <c r="A181" t="s">
        <v>1202</v>
      </c>
      <c r="B181">
        <v>4</v>
      </c>
      <c r="C181">
        <v>2.5</v>
      </c>
      <c r="D181">
        <v>2942</v>
      </c>
      <c r="E181" t="b">
        <v>0</v>
      </c>
    </row>
    <row r="182" spans="1:5" x14ac:dyDescent="0.25">
      <c r="A182" t="s">
        <v>1332</v>
      </c>
      <c r="B182">
        <v>4</v>
      </c>
      <c r="C182">
        <v>2.5</v>
      </c>
      <c r="D182">
        <v>2508</v>
      </c>
      <c r="E182" t="b">
        <v>0</v>
      </c>
    </row>
    <row r="183" spans="1:5" x14ac:dyDescent="0.25">
      <c r="A183" t="s">
        <v>1327</v>
      </c>
      <c r="B183">
        <v>4</v>
      </c>
      <c r="C183">
        <v>4</v>
      </c>
      <c r="D183">
        <v>4008</v>
      </c>
      <c r="E183" t="b">
        <v>1</v>
      </c>
    </row>
    <row r="184" spans="1:5" x14ac:dyDescent="0.25">
      <c r="A184" t="s">
        <v>1247</v>
      </c>
      <c r="B184">
        <v>4</v>
      </c>
      <c r="C184">
        <v>4</v>
      </c>
      <c r="D184">
        <v>4131</v>
      </c>
      <c r="E184" t="b">
        <v>1</v>
      </c>
    </row>
  </sheetData>
  <sortState ref="A2:E184">
    <sortCondition ref="A2:A18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activeCell="A2" sqref="A2:A94"/>
    </sheetView>
  </sheetViews>
  <sheetFormatPr defaultRowHeight="15" x14ac:dyDescent="0.25"/>
  <cols>
    <col min="1" max="1" width="23.5703125" bestFit="1" customWidth="1"/>
    <col min="3" max="3" width="29.85546875" hidden="1" customWidth="1"/>
    <col min="5" max="5" width="10.7109375" bestFit="1" customWidth="1"/>
    <col min="6" max="6" width="10.42578125" style="4" bestFit="1" customWidth="1"/>
    <col min="7" max="7" width="9.140625" hidden="1" customWidth="1"/>
    <col min="8" max="8" width="21.7109375" hidden="1" customWidth="1"/>
    <col min="9" max="11" width="9.140625" hidden="1" customWidth="1"/>
  </cols>
  <sheetData>
    <row r="1" spans="1:15" x14ac:dyDescent="0.25">
      <c r="A1" t="s">
        <v>1157</v>
      </c>
      <c r="B1" t="s">
        <v>966</v>
      </c>
      <c r="C1" t="s">
        <v>965</v>
      </c>
      <c r="D1" t="s">
        <v>967</v>
      </c>
      <c r="E1" t="s">
        <v>975</v>
      </c>
      <c r="F1" s="4" t="s">
        <v>968</v>
      </c>
      <c r="G1" s="2" t="s">
        <v>969</v>
      </c>
      <c r="H1" t="s">
        <v>971</v>
      </c>
      <c r="I1" t="s">
        <v>970</v>
      </c>
      <c r="J1" t="s">
        <v>972</v>
      </c>
      <c r="K1" t="s">
        <v>973</v>
      </c>
      <c r="L1" t="s">
        <v>1045</v>
      </c>
      <c r="M1" t="s">
        <v>1046</v>
      </c>
      <c r="N1" t="s">
        <v>1158</v>
      </c>
      <c r="O1" t="s">
        <v>1048</v>
      </c>
    </row>
    <row r="2" spans="1:15" x14ac:dyDescent="0.25">
      <c r="A2" t="str">
        <f>CONCATENATE(G2," ",H2)</f>
        <v>6672 CHEW WAY</v>
      </c>
      <c r="B2">
        <v>0.15</v>
      </c>
      <c r="C2" t="s">
        <v>1152</v>
      </c>
      <c r="D2">
        <v>46077</v>
      </c>
      <c r="E2" s="1">
        <v>41277</v>
      </c>
      <c r="F2" s="4">
        <v>192000</v>
      </c>
      <c r="G2" s="2" t="s">
        <v>976</v>
      </c>
      <c r="H2" t="s">
        <v>1138</v>
      </c>
      <c r="I2">
        <v>5</v>
      </c>
      <c r="J2">
        <v>57</v>
      </c>
      <c r="K2">
        <v>13</v>
      </c>
      <c r="L2">
        <f>VLOOKUP(A2,'House Characteristics'!$A$2:$E$184,2,FALSE)</f>
        <v>3</v>
      </c>
      <c r="M2" s="10">
        <f>VLOOKUP(A2,'House Characteristics'!$A$2:$E$184,3,FALSE)</f>
        <v>2</v>
      </c>
      <c r="N2" s="10">
        <f>VLOOKUP(A2,'House Characteristics'!$A$2:$E$184,4,FALSE)</f>
        <v>1680</v>
      </c>
      <c r="O2" s="10" t="b">
        <f>VLOOKUP(A2,'House Characteristics'!$A$2:$E$184,5,FALSE)</f>
        <v>0</v>
      </c>
    </row>
    <row r="3" spans="1:15" x14ac:dyDescent="0.25">
      <c r="A3" s="10" t="str">
        <f>G3&amp;" "&amp;H3</f>
        <v>6768 BROUGHTON CIRCLE</v>
      </c>
      <c r="B3">
        <v>0.30299999999999999</v>
      </c>
      <c r="C3" t="s">
        <v>1075</v>
      </c>
      <c r="D3">
        <v>46077</v>
      </c>
      <c r="E3" s="1">
        <v>41277</v>
      </c>
      <c r="F3" s="4">
        <v>305460</v>
      </c>
      <c r="G3" s="2" t="s">
        <v>977</v>
      </c>
      <c r="H3" t="s">
        <v>1126</v>
      </c>
      <c r="I3">
        <v>5</v>
      </c>
      <c r="J3">
        <v>60</v>
      </c>
      <c r="K3">
        <v>21</v>
      </c>
      <c r="L3" s="10">
        <f>VLOOKUP(A3,'House Characteristics'!$A$2:$E$184,2,FALSE)</f>
        <v>4</v>
      </c>
      <c r="M3" s="10">
        <f>VLOOKUP(A3,'House Characteristics'!$A$2:$E$184,3,FALSE)</f>
        <v>2</v>
      </c>
      <c r="N3" s="10">
        <f>VLOOKUP(A3,'House Characteristics'!$A$2:$E$184,4,FALSE)</f>
        <v>2615</v>
      </c>
      <c r="O3" s="10" t="b">
        <f>VLOOKUP(A3,'House Characteristics'!$A$2:$E$184,5,FALSE)</f>
        <v>1</v>
      </c>
    </row>
    <row r="4" spans="1:15" x14ac:dyDescent="0.25">
      <c r="A4" s="10" t="str">
        <f t="shared" ref="A4:A66" si="0">CONCATENATE(G4," ",H4)</f>
        <v>6534 CURRENT LN</v>
      </c>
      <c r="B4">
        <v>0.129</v>
      </c>
      <c r="C4" t="s">
        <v>1364</v>
      </c>
      <c r="D4">
        <v>46077</v>
      </c>
      <c r="E4" s="1">
        <v>41297</v>
      </c>
      <c r="F4" s="4">
        <v>276000</v>
      </c>
      <c r="G4" s="2" t="s">
        <v>978</v>
      </c>
      <c r="H4" t="s">
        <v>1342</v>
      </c>
      <c r="I4">
        <v>5</v>
      </c>
      <c r="J4">
        <v>63</v>
      </c>
      <c r="K4">
        <v>17</v>
      </c>
      <c r="L4" s="10">
        <f>VLOOKUP(A4,'House Characteristics'!$A$2:$E$184,2,FALSE)</f>
        <v>3</v>
      </c>
      <c r="M4" s="10">
        <f>VLOOKUP(A4,'House Characteristics'!$A$2:$E$184,3,FALSE)</f>
        <v>3</v>
      </c>
      <c r="N4" s="10">
        <f>VLOOKUP(A4,'House Characteristics'!$A$2:$E$184,4,FALSE)</f>
        <v>1754</v>
      </c>
      <c r="O4" s="10" t="b">
        <f>VLOOKUP(A4,'House Characteristics'!$A$2:$E$184,5,FALSE)</f>
        <v>0</v>
      </c>
    </row>
    <row r="5" spans="1:15" x14ac:dyDescent="0.25">
      <c r="A5" s="10" t="str">
        <f t="shared" si="0"/>
        <v>6768 BROUGHTON CIRCLE</v>
      </c>
      <c r="B5">
        <v>0.30299999999999999</v>
      </c>
      <c r="C5" t="s">
        <v>1075</v>
      </c>
      <c r="D5">
        <v>46077</v>
      </c>
      <c r="E5" s="1">
        <v>41285</v>
      </c>
      <c r="F5" s="4">
        <v>305460</v>
      </c>
      <c r="G5" s="2" t="s">
        <v>977</v>
      </c>
      <c r="H5" t="s">
        <v>1126</v>
      </c>
      <c r="I5">
        <v>5</v>
      </c>
      <c r="J5">
        <v>60</v>
      </c>
      <c r="K5">
        <v>21</v>
      </c>
      <c r="L5" s="10">
        <f>VLOOKUP(A5,'House Characteristics'!$A$2:$E$184,2,FALSE)</f>
        <v>4</v>
      </c>
      <c r="M5" s="10">
        <f>VLOOKUP(A5,'House Characteristics'!$A$2:$E$184,3,FALSE)</f>
        <v>2</v>
      </c>
      <c r="N5" s="10">
        <f>VLOOKUP(A5,'House Characteristics'!$A$2:$E$184,4,FALSE)</f>
        <v>2615</v>
      </c>
      <c r="O5" s="10" t="b">
        <f>VLOOKUP(A5,'House Characteristics'!$A$2:$E$184,5,FALSE)</f>
        <v>1</v>
      </c>
    </row>
    <row r="6" spans="1:15" x14ac:dyDescent="0.25">
      <c r="A6" s="10" t="str">
        <f t="shared" si="0"/>
        <v>6794 FROGMORE CIRCLE</v>
      </c>
      <c r="B6">
        <v>0.28299999999999997</v>
      </c>
      <c r="C6" t="s">
        <v>1108</v>
      </c>
      <c r="D6">
        <v>46077</v>
      </c>
      <c r="E6" s="1">
        <v>41285</v>
      </c>
      <c r="F6" s="4">
        <v>500000</v>
      </c>
      <c r="G6" s="2" t="s">
        <v>979</v>
      </c>
      <c r="H6" t="s">
        <v>1127</v>
      </c>
      <c r="I6">
        <v>5</v>
      </c>
      <c r="J6">
        <v>59</v>
      </c>
      <c r="K6">
        <v>20</v>
      </c>
      <c r="L6" s="10">
        <f>VLOOKUP(A6,'House Characteristics'!$A$2:$E$184,2,FALSE)</f>
        <v>4</v>
      </c>
      <c r="M6" s="10">
        <f>VLOOKUP(A6,'House Characteristics'!$A$2:$E$184,3,FALSE)</f>
        <v>4</v>
      </c>
      <c r="N6" s="10">
        <f>VLOOKUP(A6,'House Characteristics'!$A$2:$E$184,4,FALSE)</f>
        <v>4131</v>
      </c>
      <c r="O6" s="10" t="b">
        <f>VLOOKUP(A6,'House Characteristics'!$A$2:$E$184,5,FALSE)</f>
        <v>1</v>
      </c>
    </row>
    <row r="7" spans="1:15" x14ac:dyDescent="0.25">
      <c r="A7" s="10" t="str">
        <f t="shared" si="0"/>
        <v>6535 CHARTWELL PL</v>
      </c>
      <c r="B7">
        <v>0.19</v>
      </c>
      <c r="C7" t="s">
        <v>1085</v>
      </c>
      <c r="D7">
        <v>46077</v>
      </c>
      <c r="E7" s="1">
        <v>41313</v>
      </c>
      <c r="F7" s="4">
        <v>392000</v>
      </c>
      <c r="G7" s="2" t="s">
        <v>980</v>
      </c>
      <c r="H7" t="s">
        <v>1128</v>
      </c>
      <c r="I7">
        <v>5</v>
      </c>
      <c r="J7">
        <v>62</v>
      </c>
      <c r="K7">
        <v>17</v>
      </c>
      <c r="L7" s="10">
        <f>VLOOKUP(A7,'House Characteristics'!$A$2:$E$184,2,FALSE)</f>
        <v>4</v>
      </c>
      <c r="M7" s="10">
        <f>VLOOKUP(A7,'House Characteristics'!$A$2:$E$184,3,FALSE)</f>
        <v>2.5</v>
      </c>
      <c r="N7" s="10">
        <f>VLOOKUP(A7,'House Characteristics'!$A$2:$E$184,4,FALSE)</f>
        <v>2710</v>
      </c>
      <c r="O7" s="10" t="b">
        <f>VLOOKUP(A7,'House Characteristics'!$A$2:$E$184,5,FALSE)</f>
        <v>1</v>
      </c>
    </row>
    <row r="8" spans="1:15" x14ac:dyDescent="0.25">
      <c r="A8" s="10" t="str">
        <f t="shared" si="0"/>
        <v>6676 BRANFORD DR</v>
      </c>
      <c r="B8">
        <v>0.16500000000000001</v>
      </c>
      <c r="C8" t="s">
        <v>1059</v>
      </c>
      <c r="D8">
        <v>46077</v>
      </c>
      <c r="E8" s="1">
        <v>41319</v>
      </c>
      <c r="F8" s="4">
        <v>255000</v>
      </c>
      <c r="G8" s="2" t="s">
        <v>982</v>
      </c>
      <c r="H8" t="s">
        <v>1129</v>
      </c>
      <c r="I8">
        <v>5</v>
      </c>
      <c r="J8">
        <v>59</v>
      </c>
      <c r="K8">
        <v>16</v>
      </c>
      <c r="L8" s="10">
        <f>VLOOKUP(A8,'House Characteristics'!$A$2:$E$184,2,FALSE)</f>
        <v>3</v>
      </c>
      <c r="M8" s="10">
        <f>VLOOKUP(A8,'House Characteristics'!$A$2:$E$184,3,FALSE)</f>
        <v>2.5</v>
      </c>
      <c r="N8" s="10">
        <f>VLOOKUP(A8,'House Characteristics'!$A$2:$E$184,4,FALSE)</f>
        <v>1540</v>
      </c>
      <c r="O8" s="10" t="b">
        <f>VLOOKUP(A8,'House Characteristics'!$A$2:$E$184,5,FALSE)</f>
        <v>0</v>
      </c>
    </row>
    <row r="9" spans="1:15" x14ac:dyDescent="0.25">
      <c r="A9" s="10" t="str">
        <f t="shared" si="0"/>
        <v>6522 TRADD DR</v>
      </c>
      <c r="B9">
        <v>0.13600000000000001</v>
      </c>
      <c r="C9" t="s">
        <v>1121</v>
      </c>
      <c r="D9">
        <v>46077</v>
      </c>
      <c r="E9" s="1">
        <v>41330</v>
      </c>
      <c r="F9" s="4">
        <v>330000</v>
      </c>
      <c r="G9" s="2" t="s">
        <v>983</v>
      </c>
      <c r="H9" t="s">
        <v>1130</v>
      </c>
      <c r="I9">
        <v>5</v>
      </c>
      <c r="J9">
        <v>59</v>
      </c>
      <c r="K9">
        <v>13</v>
      </c>
      <c r="L9" s="10">
        <f>VLOOKUP(A9,'House Characteristics'!$A$2:$E$184,2,FALSE)</f>
        <v>3</v>
      </c>
      <c r="M9" s="10">
        <f>VLOOKUP(A9,'House Characteristics'!$A$2:$E$184,3,FALSE)</f>
        <v>3</v>
      </c>
      <c r="N9" s="10">
        <f>VLOOKUP(A9,'House Characteristics'!$A$2:$E$184,4,FALSE)</f>
        <v>2332</v>
      </c>
      <c r="O9" s="10" t="b">
        <f>VLOOKUP(A9,'House Characteristics'!$A$2:$E$184,5,FALSE)</f>
        <v>0</v>
      </c>
    </row>
    <row r="10" spans="1:15" x14ac:dyDescent="0.25">
      <c r="A10" s="10" t="str">
        <f t="shared" si="0"/>
        <v>6753 BROUGHTON CIRCLE</v>
      </c>
      <c r="B10">
        <v>0.16500000000000001</v>
      </c>
      <c r="C10" t="s">
        <v>1077</v>
      </c>
      <c r="D10">
        <v>46077</v>
      </c>
      <c r="E10" s="1">
        <v>41331</v>
      </c>
      <c r="F10" s="4">
        <v>290000</v>
      </c>
      <c r="G10" s="2" t="s">
        <v>984</v>
      </c>
      <c r="H10" t="s">
        <v>1126</v>
      </c>
      <c r="I10">
        <v>5</v>
      </c>
      <c r="J10">
        <v>60</v>
      </c>
      <c r="K10">
        <v>21</v>
      </c>
      <c r="L10">
        <f>VLOOKUP(A10,'House Characteristics'!$A$2:$E$184,2,FALSE)</f>
        <v>3</v>
      </c>
      <c r="M10">
        <f>VLOOKUP(A10,'House Characteristics'!$A$2:$E$184,3,FALSE)</f>
        <v>2.5</v>
      </c>
      <c r="N10">
        <f>VLOOKUP(A10,'House Characteristics'!$A$2:$E$184,4,FALSE)</f>
        <v>1480</v>
      </c>
      <c r="O10" t="b">
        <f>VLOOKUP(A10,'House Characteristics'!$A$2:$E$184,5,FALSE)</f>
        <v>0</v>
      </c>
    </row>
    <row r="11" spans="1:15" x14ac:dyDescent="0.25">
      <c r="A11" s="10" t="str">
        <f t="shared" si="0"/>
        <v>6257 ARCHDALE DR</v>
      </c>
      <c r="B11">
        <v>0.17899999999999999</v>
      </c>
      <c r="C11" t="s">
        <v>1049</v>
      </c>
      <c r="D11">
        <v>46077</v>
      </c>
      <c r="E11" s="1">
        <v>41325</v>
      </c>
      <c r="F11" s="4">
        <v>350000</v>
      </c>
      <c r="G11" s="2" t="s">
        <v>985</v>
      </c>
      <c r="H11" t="s">
        <v>1131</v>
      </c>
      <c r="I11">
        <v>5</v>
      </c>
      <c r="J11">
        <v>58</v>
      </c>
      <c r="K11">
        <v>16</v>
      </c>
      <c r="L11">
        <f>VLOOKUP(A11,'House Characteristics'!$A$2:$E$184,2,FALSE)</f>
        <v>3</v>
      </c>
      <c r="M11">
        <f>VLOOKUP(A11,'House Characteristics'!$A$2:$E$184,3,FALSE)</f>
        <v>2.5</v>
      </c>
      <c r="N11">
        <f>VLOOKUP(A11,'House Characteristics'!$A$2:$E$184,4,FALSE)</f>
        <v>1813</v>
      </c>
      <c r="O11" t="b">
        <f>VLOOKUP(A11,'House Characteristics'!$A$2:$E$184,5,FALSE)</f>
        <v>0</v>
      </c>
    </row>
    <row r="12" spans="1:15" x14ac:dyDescent="0.25">
      <c r="A12" s="10" t="str">
        <f t="shared" si="0"/>
        <v>6733 BRANFORD DR</v>
      </c>
      <c r="B12">
        <v>0.108</v>
      </c>
      <c r="C12" t="s">
        <v>1060</v>
      </c>
      <c r="D12">
        <v>46077</v>
      </c>
      <c r="E12" s="1">
        <v>41302</v>
      </c>
      <c r="F12" s="4">
        <v>279500</v>
      </c>
      <c r="G12" s="2" t="s">
        <v>986</v>
      </c>
      <c r="H12" t="s">
        <v>1129</v>
      </c>
      <c r="I12">
        <v>5</v>
      </c>
      <c r="J12">
        <v>59</v>
      </c>
      <c r="K12">
        <v>16</v>
      </c>
      <c r="L12">
        <f>VLOOKUP(A12,'House Characteristics'!$A$2:$E$184,2,FALSE)</f>
        <v>4</v>
      </c>
      <c r="M12">
        <f>VLOOKUP(A12,'House Characteristics'!$A$2:$E$184,3,FALSE)</f>
        <v>2</v>
      </c>
      <c r="N12">
        <f>VLOOKUP(A12,'House Characteristics'!$A$2:$E$184,4,FALSE)</f>
        <v>2097</v>
      </c>
      <c r="O12" t="b">
        <f>VLOOKUP(A12,'House Characteristics'!$A$2:$E$184,5,FALSE)</f>
        <v>0</v>
      </c>
    </row>
    <row r="13" spans="1:15" x14ac:dyDescent="0.25">
      <c r="A13" s="10" t="str">
        <f t="shared" si="0"/>
        <v>6520 DEERSTYNE PL</v>
      </c>
      <c r="B13">
        <v>0.19800000000000001</v>
      </c>
      <c r="C13" t="s">
        <v>1101</v>
      </c>
      <c r="D13">
        <v>46077</v>
      </c>
      <c r="E13" s="1">
        <v>41324</v>
      </c>
      <c r="F13" s="4">
        <v>284674</v>
      </c>
      <c r="G13" s="2" t="s">
        <v>987</v>
      </c>
      <c r="H13" t="s">
        <v>1132</v>
      </c>
      <c r="I13">
        <v>5</v>
      </c>
      <c r="J13">
        <v>61</v>
      </c>
      <c r="K13">
        <v>17</v>
      </c>
      <c r="L13">
        <f>VLOOKUP(A13,'House Characteristics'!$A$2:$E$184,2,FALSE)</f>
        <v>3</v>
      </c>
      <c r="M13">
        <f>VLOOKUP(A13,'House Characteristics'!$A$2:$E$184,3,FALSE)</f>
        <v>2.5</v>
      </c>
      <c r="N13">
        <f>VLOOKUP(A13,'House Characteristics'!$A$2:$E$184,4,FALSE)</f>
        <v>1848</v>
      </c>
      <c r="O13" t="b">
        <f>VLOOKUP(A13,'House Characteristics'!$A$2:$E$184,5,FALSE)</f>
        <v>0</v>
      </c>
    </row>
    <row r="14" spans="1:15" x14ac:dyDescent="0.25">
      <c r="A14" s="10" t="str">
        <f t="shared" si="0"/>
        <v>6541 CHEW WAY</v>
      </c>
      <c r="B14">
        <v>0.13</v>
      </c>
      <c r="C14" t="s">
        <v>1153</v>
      </c>
      <c r="D14">
        <v>46077</v>
      </c>
      <c r="E14" s="1">
        <v>41340</v>
      </c>
      <c r="F14" s="4">
        <v>538189.1</v>
      </c>
      <c r="G14" s="2" t="s">
        <v>988</v>
      </c>
      <c r="H14" t="s">
        <v>1138</v>
      </c>
      <c r="I14">
        <v>5</v>
      </c>
      <c r="J14">
        <v>57</v>
      </c>
      <c r="K14">
        <v>13</v>
      </c>
      <c r="L14">
        <f>VLOOKUP(A14,'House Characteristics'!$A$2:$E$184,2,FALSE)</f>
        <v>4</v>
      </c>
      <c r="M14">
        <f>VLOOKUP(A14,'House Characteristics'!$A$2:$E$184,3,FALSE)</f>
        <v>3</v>
      </c>
      <c r="N14">
        <f>VLOOKUP(A14,'House Characteristics'!$A$2:$E$184,4,FALSE)</f>
        <v>2835</v>
      </c>
      <c r="O14" t="b">
        <f>VLOOKUP(A14,'House Characteristics'!$A$2:$E$184,5,FALSE)</f>
        <v>0</v>
      </c>
    </row>
    <row r="15" spans="1:15" x14ac:dyDescent="0.25">
      <c r="A15" s="10" t="str">
        <f t="shared" si="0"/>
        <v>6726 DORCHESTER DR</v>
      </c>
      <c r="B15">
        <v>0.14899999999999999</v>
      </c>
      <c r="C15" t="s">
        <v>219</v>
      </c>
      <c r="D15">
        <v>46077</v>
      </c>
      <c r="E15" s="1">
        <v>41341</v>
      </c>
      <c r="F15" s="4">
        <v>240000</v>
      </c>
      <c r="G15" s="2" t="s">
        <v>989</v>
      </c>
      <c r="H15" t="s">
        <v>990</v>
      </c>
      <c r="I15">
        <v>5</v>
      </c>
      <c r="J15">
        <v>60</v>
      </c>
      <c r="K15">
        <v>18</v>
      </c>
      <c r="L15">
        <f>VLOOKUP(A15,'House Characteristics'!$A$2:$E$184,2,FALSE)</f>
        <v>3</v>
      </c>
      <c r="M15">
        <f>VLOOKUP(A15,'House Characteristics'!$A$2:$E$184,3,FALSE)</f>
        <v>3</v>
      </c>
      <c r="N15">
        <f>VLOOKUP(A15,'House Characteristics'!$A$2:$E$184,4,FALSE)</f>
        <v>1982</v>
      </c>
      <c r="O15" t="b">
        <f>VLOOKUP(A15,'House Characteristics'!$A$2:$E$184,5,FALSE)</f>
        <v>0</v>
      </c>
    </row>
    <row r="16" spans="1:15" x14ac:dyDescent="0.25">
      <c r="A16" s="10" t="str">
        <f t="shared" si="0"/>
        <v>6568 BROAD ST S</v>
      </c>
      <c r="B16">
        <v>0.22500000000000001</v>
      </c>
      <c r="C16" t="s">
        <v>1072</v>
      </c>
      <c r="D16">
        <v>46077</v>
      </c>
      <c r="E16" s="1">
        <v>41366</v>
      </c>
      <c r="F16" s="4">
        <v>526000</v>
      </c>
      <c r="G16" s="2" t="s">
        <v>991</v>
      </c>
      <c r="H16" t="s">
        <v>1133</v>
      </c>
      <c r="I16">
        <v>5</v>
      </c>
      <c r="J16">
        <v>55</v>
      </c>
      <c r="K16">
        <v>15</v>
      </c>
      <c r="L16">
        <f>VLOOKUP(A16,'House Characteristics'!$A$2:$E$184,2,FALSE)</f>
        <v>4</v>
      </c>
      <c r="M16">
        <f>VLOOKUP(A16,'House Characteristics'!$A$2:$E$184,3,FALSE)</f>
        <v>2.5</v>
      </c>
      <c r="N16">
        <f>VLOOKUP(A16,'House Characteristics'!$A$2:$E$184,4,FALSE)</f>
        <v>2892</v>
      </c>
      <c r="O16" t="b">
        <f>VLOOKUP(A16,'House Characteristics'!$A$2:$E$184,5,FALSE)</f>
        <v>1</v>
      </c>
    </row>
    <row r="17" spans="1:15" x14ac:dyDescent="0.25">
      <c r="A17" s="10" t="str">
        <f t="shared" si="0"/>
        <v>6763 BRANFORD DR</v>
      </c>
      <c r="B17">
        <v>0.11899999999999999</v>
      </c>
      <c r="C17" t="s">
        <v>1061</v>
      </c>
      <c r="D17">
        <v>46077</v>
      </c>
      <c r="E17" s="1">
        <v>41368</v>
      </c>
      <c r="F17" s="4">
        <v>280267.8</v>
      </c>
      <c r="G17" s="2" t="s">
        <v>992</v>
      </c>
      <c r="H17" t="s">
        <v>1129</v>
      </c>
      <c r="I17">
        <v>5</v>
      </c>
      <c r="J17">
        <v>59</v>
      </c>
      <c r="K17">
        <v>16</v>
      </c>
      <c r="L17">
        <f>VLOOKUP(A17,'House Characteristics'!$A$2:$E$184,2,FALSE)</f>
        <v>3</v>
      </c>
      <c r="M17">
        <f>VLOOKUP(A17,'House Characteristics'!$A$2:$E$184,3,FALSE)</f>
        <v>2.5</v>
      </c>
      <c r="N17">
        <f>VLOOKUP(A17,'House Characteristics'!$A$2:$E$184,4,FALSE)</f>
        <v>1388</v>
      </c>
      <c r="O17" t="b">
        <f>VLOOKUP(A17,'House Characteristics'!$A$2:$E$184,5,FALSE)</f>
        <v>0</v>
      </c>
    </row>
    <row r="18" spans="1:15" x14ac:dyDescent="0.25">
      <c r="A18" s="10" t="str">
        <f t="shared" si="0"/>
        <v>6280 ASPLEY DR</v>
      </c>
      <c r="B18">
        <v>0.19</v>
      </c>
      <c r="C18" t="s">
        <v>1053</v>
      </c>
      <c r="D18">
        <v>46077</v>
      </c>
      <c r="E18" s="1">
        <v>41362</v>
      </c>
      <c r="F18" s="4">
        <v>370000</v>
      </c>
      <c r="G18" s="2" t="s">
        <v>993</v>
      </c>
      <c r="H18" t="s">
        <v>1134</v>
      </c>
      <c r="I18">
        <v>5</v>
      </c>
      <c r="J18">
        <v>56</v>
      </c>
      <c r="K18">
        <v>14</v>
      </c>
      <c r="L18">
        <f>VLOOKUP(A18,'House Characteristics'!$A$2:$E$184,2,FALSE)</f>
        <v>4</v>
      </c>
      <c r="M18">
        <f>VLOOKUP(A18,'House Characteristics'!$A$2:$E$184,3,FALSE)</f>
        <v>3</v>
      </c>
      <c r="N18">
        <f>VLOOKUP(A18,'House Characteristics'!$A$2:$E$184,4,FALSE)</f>
        <v>2162</v>
      </c>
      <c r="O18" t="b">
        <f>VLOOKUP(A18,'House Characteristics'!$A$2:$E$184,5,FALSE)</f>
        <v>0</v>
      </c>
    </row>
    <row r="19" spans="1:15" x14ac:dyDescent="0.25">
      <c r="A19" s="10" t="str">
        <f t="shared" si="0"/>
        <v>6528 CURRENT LN</v>
      </c>
      <c r="B19">
        <v>0.14499999999999999</v>
      </c>
      <c r="C19" t="s">
        <v>1365</v>
      </c>
      <c r="D19">
        <v>46077</v>
      </c>
      <c r="E19" s="1">
        <v>41373</v>
      </c>
      <c r="F19" s="4">
        <v>384000</v>
      </c>
      <c r="G19" s="2" t="s">
        <v>994</v>
      </c>
      <c r="H19" t="s">
        <v>1342</v>
      </c>
      <c r="I19">
        <v>5</v>
      </c>
      <c r="J19">
        <v>63</v>
      </c>
      <c r="K19">
        <v>17</v>
      </c>
      <c r="L19">
        <f>VLOOKUP(A19,'House Characteristics'!$A$2:$E$184,2,FALSE)</f>
        <v>4</v>
      </c>
      <c r="M19">
        <f>VLOOKUP(A19,'House Characteristics'!$A$2:$E$184,3,FALSE)</f>
        <v>2.5</v>
      </c>
      <c r="N19">
        <f>VLOOKUP(A19,'House Characteristics'!$A$2:$E$184,4,FALSE)</f>
        <v>3004</v>
      </c>
      <c r="O19" t="b">
        <f>VLOOKUP(A19,'House Characteristics'!$A$2:$E$184,5,FALSE)</f>
        <v>0</v>
      </c>
    </row>
    <row r="20" spans="1:15" x14ac:dyDescent="0.25">
      <c r="A20" t="str">
        <f t="shared" si="0"/>
        <v>6719 BRANFORD DR</v>
      </c>
      <c r="B20">
        <v>0.17899999999999999</v>
      </c>
      <c r="C20" t="s">
        <v>1062</v>
      </c>
      <c r="D20">
        <v>46077</v>
      </c>
      <c r="E20" s="1">
        <v>41374</v>
      </c>
      <c r="F20" s="4">
        <v>340000</v>
      </c>
      <c r="G20" s="2" t="s">
        <v>995</v>
      </c>
      <c r="H20" t="s">
        <v>1129</v>
      </c>
      <c r="I20">
        <v>5</v>
      </c>
      <c r="J20">
        <v>59</v>
      </c>
      <c r="K20">
        <v>16</v>
      </c>
      <c r="L20">
        <f>VLOOKUP(A20,'House Characteristics'!$A$2:$E$184,2,FALSE)</f>
        <v>4</v>
      </c>
      <c r="M20">
        <f>VLOOKUP(A20,'House Characteristics'!$A$2:$E$184,3,FALSE)</f>
        <v>2</v>
      </c>
      <c r="N20">
        <f>VLOOKUP(A20,'House Characteristics'!$A$2:$E$184,4,FALSE)</f>
        <v>2452</v>
      </c>
      <c r="O20" t="b">
        <f>VLOOKUP(A20,'House Characteristics'!$A$2:$E$184,5,FALSE)</f>
        <v>0</v>
      </c>
    </row>
    <row r="21" spans="1:15" x14ac:dyDescent="0.25">
      <c r="A21" t="str">
        <f t="shared" si="0"/>
        <v>6260 STANHOPE PLACE</v>
      </c>
      <c r="B21">
        <v>0.18</v>
      </c>
      <c r="C21" t="s">
        <v>1117</v>
      </c>
      <c r="D21">
        <v>46077</v>
      </c>
      <c r="E21" s="1">
        <v>41379</v>
      </c>
      <c r="F21" s="4">
        <v>428000</v>
      </c>
      <c r="G21" s="2" t="s">
        <v>996</v>
      </c>
      <c r="H21" t="s">
        <v>1135</v>
      </c>
      <c r="I21">
        <v>5</v>
      </c>
      <c r="J21">
        <v>59</v>
      </c>
      <c r="K21">
        <v>19</v>
      </c>
      <c r="L21">
        <f>VLOOKUP(A21,'House Characteristics'!$A$2:$E$184,2,FALSE)</f>
        <v>5</v>
      </c>
      <c r="M21">
        <f>VLOOKUP(A21,'House Characteristics'!$A$2:$E$184,3,FALSE)</f>
        <v>3</v>
      </c>
      <c r="N21">
        <f>VLOOKUP(A21,'House Characteristics'!$A$2:$E$184,4,FALSE)</f>
        <v>3968</v>
      </c>
      <c r="O21" t="b">
        <f>VLOOKUP(A21,'House Characteristics'!$A$2:$E$184,5,FALSE)</f>
        <v>1</v>
      </c>
    </row>
    <row r="22" spans="1:15" x14ac:dyDescent="0.25">
      <c r="A22" t="str">
        <f t="shared" si="0"/>
        <v>6522 BROAD ST N</v>
      </c>
      <c r="B22">
        <v>0.23</v>
      </c>
      <c r="C22" t="s">
        <v>1073</v>
      </c>
      <c r="D22">
        <v>46077</v>
      </c>
      <c r="E22" s="1">
        <v>41368</v>
      </c>
      <c r="F22" s="4">
        <v>360000</v>
      </c>
      <c r="G22" s="2" t="s">
        <v>983</v>
      </c>
      <c r="H22" t="s">
        <v>1136</v>
      </c>
      <c r="I22">
        <v>5</v>
      </c>
      <c r="J22">
        <v>55</v>
      </c>
      <c r="K22">
        <v>15</v>
      </c>
      <c r="L22">
        <f>VLOOKUP(A22,'House Characteristics'!$A$2:$E$184,2,FALSE)</f>
        <v>4</v>
      </c>
      <c r="M22">
        <f>VLOOKUP(A22,'House Characteristics'!$A$2:$E$184,3,FALSE)</f>
        <v>3</v>
      </c>
      <c r="N22">
        <f>VLOOKUP(A22,'House Characteristics'!$A$2:$E$184,4,FALSE)</f>
        <v>2547</v>
      </c>
      <c r="O22" t="b">
        <f>VLOOKUP(A22,'House Characteristics'!$A$2:$E$184,5,FALSE)</f>
        <v>0</v>
      </c>
    </row>
    <row r="23" spans="1:15" x14ac:dyDescent="0.25">
      <c r="A23" t="str">
        <f t="shared" si="0"/>
        <v>6527 TRADD Dr</v>
      </c>
      <c r="B23">
        <v>0.13800000000000001</v>
      </c>
      <c r="C23" t="s">
        <v>1122</v>
      </c>
      <c r="D23">
        <v>46077</v>
      </c>
      <c r="E23" s="1">
        <v>41403</v>
      </c>
      <c r="F23" s="4">
        <v>350000</v>
      </c>
      <c r="G23" s="2" t="s">
        <v>997</v>
      </c>
      <c r="H23" t="s">
        <v>1137</v>
      </c>
      <c r="I23">
        <v>5</v>
      </c>
      <c r="J23">
        <v>59</v>
      </c>
      <c r="K23">
        <v>13</v>
      </c>
      <c r="L23">
        <f>VLOOKUP(A23,'House Characteristics'!$A$2:$E$184,2,FALSE)</f>
        <v>4</v>
      </c>
      <c r="M23">
        <f>VLOOKUP(A23,'House Characteristics'!$A$2:$E$184,3,FALSE)</f>
        <v>2.5</v>
      </c>
      <c r="N23">
        <f>VLOOKUP(A23,'House Characteristics'!$A$2:$E$184,4,FALSE)</f>
        <v>2064</v>
      </c>
      <c r="O23" t="b">
        <f>VLOOKUP(A23,'House Characteristics'!$A$2:$E$184,5,FALSE)</f>
        <v>0</v>
      </c>
    </row>
    <row r="24" spans="1:15" x14ac:dyDescent="0.25">
      <c r="A24" t="str">
        <f t="shared" si="0"/>
        <v>6746 DORCHESTER DR</v>
      </c>
      <c r="B24">
        <v>0.152</v>
      </c>
      <c r="C24" t="s">
        <v>321</v>
      </c>
      <c r="D24">
        <v>46077</v>
      </c>
      <c r="E24" s="1">
        <v>41409</v>
      </c>
      <c r="F24" s="4">
        <v>304000</v>
      </c>
      <c r="G24" s="2" t="s">
        <v>998</v>
      </c>
      <c r="H24" t="s">
        <v>990</v>
      </c>
      <c r="I24">
        <v>5</v>
      </c>
      <c r="J24">
        <v>60</v>
      </c>
      <c r="K24">
        <v>18</v>
      </c>
      <c r="L24">
        <f>VLOOKUP(A24,'House Characteristics'!$A$2:$E$184,2,FALSE)</f>
        <v>3</v>
      </c>
      <c r="M24">
        <f>VLOOKUP(A24,'House Characteristics'!$A$2:$E$184,3,FALSE)</f>
        <v>2</v>
      </c>
      <c r="N24">
        <f>VLOOKUP(A24,'House Characteristics'!$A$2:$E$184,4,FALSE)</f>
        <v>1590</v>
      </c>
      <c r="O24" t="b">
        <f>VLOOKUP(A24,'House Characteristics'!$A$2:$E$184,5,FALSE)</f>
        <v>0</v>
      </c>
    </row>
    <row r="25" spans="1:15" x14ac:dyDescent="0.25">
      <c r="A25" t="str">
        <f t="shared" si="0"/>
        <v>6534 CHEW WAY</v>
      </c>
      <c r="B25">
        <v>0.14000000000000001</v>
      </c>
      <c r="C25" t="s">
        <v>1089</v>
      </c>
      <c r="D25">
        <v>46077</v>
      </c>
      <c r="E25" s="1">
        <v>41400</v>
      </c>
      <c r="F25" s="4">
        <v>310000</v>
      </c>
      <c r="G25" s="2" t="s">
        <v>978</v>
      </c>
      <c r="H25" t="s">
        <v>1138</v>
      </c>
      <c r="I25">
        <v>5</v>
      </c>
      <c r="J25">
        <v>57</v>
      </c>
      <c r="K25">
        <v>13</v>
      </c>
      <c r="L25">
        <f>VLOOKUP(A25,'House Characteristics'!$A$2:$E$184,2,FALSE)</f>
        <v>4</v>
      </c>
      <c r="M25">
        <f>VLOOKUP(A25,'House Characteristics'!$A$2:$E$184,3,FALSE)</f>
        <v>2.5</v>
      </c>
      <c r="N25">
        <f>VLOOKUP(A25,'House Characteristics'!$A$2:$E$184,4,FALSE)</f>
        <v>2780</v>
      </c>
      <c r="O25" t="b">
        <f>VLOOKUP(A25,'House Characteristics'!$A$2:$E$184,5,FALSE)</f>
        <v>0</v>
      </c>
    </row>
    <row r="26" spans="1:15" x14ac:dyDescent="0.25">
      <c r="A26" t="str">
        <f t="shared" si="0"/>
        <v>6276 ASPLEY DR</v>
      </c>
      <c r="B26">
        <v>0.18</v>
      </c>
      <c r="C26" t="s">
        <v>1054</v>
      </c>
      <c r="D26">
        <v>46077</v>
      </c>
      <c r="E26" s="1">
        <v>41394</v>
      </c>
      <c r="F26" s="4">
        <v>390000</v>
      </c>
      <c r="G26" s="2" t="s">
        <v>999</v>
      </c>
      <c r="H26" t="s">
        <v>1134</v>
      </c>
      <c r="I26">
        <v>5</v>
      </c>
      <c r="J26">
        <v>56</v>
      </c>
      <c r="K26">
        <v>14</v>
      </c>
      <c r="L26">
        <f>VLOOKUP(A26,'House Characteristics'!$A$2:$E$184,2,FALSE)</f>
        <v>3</v>
      </c>
      <c r="M26">
        <f>VLOOKUP(A26,'House Characteristics'!$A$2:$E$184,3,FALSE)</f>
        <v>3</v>
      </c>
      <c r="N26">
        <f>VLOOKUP(A26,'House Characteristics'!$A$2:$E$184,4,FALSE)</f>
        <v>2468</v>
      </c>
      <c r="O26" t="b">
        <f>VLOOKUP(A26,'House Characteristics'!$A$2:$E$184,5,FALSE)</f>
        <v>1</v>
      </c>
    </row>
    <row r="27" spans="1:15" x14ac:dyDescent="0.25">
      <c r="A27" t="str">
        <f t="shared" si="0"/>
        <v>6282 BULL DR</v>
      </c>
      <c r="B27">
        <v>0.13300000000000001</v>
      </c>
      <c r="C27" t="s">
        <v>1082</v>
      </c>
      <c r="D27">
        <v>46077</v>
      </c>
      <c r="E27" s="1">
        <v>41410</v>
      </c>
      <c r="F27" s="4">
        <v>311800</v>
      </c>
      <c r="G27" s="2" t="s">
        <v>1000</v>
      </c>
      <c r="H27" t="s">
        <v>1139</v>
      </c>
      <c r="I27">
        <v>5</v>
      </c>
      <c r="J27">
        <v>55</v>
      </c>
      <c r="K27">
        <v>12</v>
      </c>
      <c r="L27">
        <f>VLOOKUP(A27,'House Characteristics'!$A$2:$E$184,2,FALSE)</f>
        <v>4</v>
      </c>
      <c r="M27">
        <f>VLOOKUP(A27,'House Characteristics'!$A$2:$E$184,3,FALSE)</f>
        <v>2</v>
      </c>
      <c r="N27">
        <f>VLOOKUP(A27,'House Characteristics'!$A$2:$E$184,4,FALSE)</f>
        <v>1944</v>
      </c>
      <c r="O27" t="b">
        <f>VLOOKUP(A27,'House Characteristics'!$A$2:$E$184,5,FALSE)</f>
        <v>0</v>
      </c>
    </row>
    <row r="28" spans="1:15" x14ac:dyDescent="0.25">
      <c r="A28" t="str">
        <f t="shared" si="0"/>
        <v>6284 ASPLEY DR</v>
      </c>
      <c r="B28">
        <v>0.18</v>
      </c>
      <c r="C28" t="s">
        <v>1055</v>
      </c>
      <c r="D28">
        <v>46077</v>
      </c>
      <c r="E28" s="1">
        <v>41418</v>
      </c>
      <c r="F28" s="4">
        <v>408380</v>
      </c>
      <c r="G28" s="2" t="s">
        <v>1001</v>
      </c>
      <c r="H28" t="s">
        <v>1134</v>
      </c>
      <c r="I28">
        <v>5</v>
      </c>
      <c r="J28">
        <v>56</v>
      </c>
      <c r="K28">
        <v>14</v>
      </c>
      <c r="L28">
        <f>VLOOKUP(A28,'House Characteristics'!$A$2:$E$184,2,FALSE)</f>
        <v>3</v>
      </c>
      <c r="M28">
        <f>VLOOKUP(A28,'House Characteristics'!$A$2:$E$184,3,FALSE)</f>
        <v>2.5</v>
      </c>
      <c r="N28">
        <f>VLOOKUP(A28,'House Characteristics'!$A$2:$E$184,4,FALSE)</f>
        <v>4515</v>
      </c>
      <c r="O28" t="b">
        <f>VLOOKUP(A28,'House Characteristics'!$A$2:$E$184,5,FALSE)</f>
        <v>1</v>
      </c>
    </row>
    <row r="29" spans="1:15" x14ac:dyDescent="0.25">
      <c r="A29" t="str">
        <f t="shared" si="0"/>
        <v>6541 CHEW WAY</v>
      </c>
      <c r="B29">
        <v>0.13</v>
      </c>
      <c r="C29" t="s">
        <v>1153</v>
      </c>
      <c r="D29">
        <v>46077</v>
      </c>
      <c r="E29" s="1">
        <v>41416</v>
      </c>
      <c r="F29" s="4">
        <v>251600</v>
      </c>
      <c r="G29" s="2" t="s">
        <v>988</v>
      </c>
      <c r="H29" t="s">
        <v>1138</v>
      </c>
      <c r="I29">
        <v>5</v>
      </c>
      <c r="J29">
        <v>57</v>
      </c>
      <c r="K29">
        <v>13</v>
      </c>
      <c r="L29">
        <f>VLOOKUP(A29,'House Characteristics'!$A$2:$E$184,2,FALSE)</f>
        <v>4</v>
      </c>
      <c r="M29">
        <f>VLOOKUP(A29,'House Characteristics'!$A$2:$E$184,3,FALSE)</f>
        <v>3</v>
      </c>
      <c r="N29">
        <f>VLOOKUP(A29,'House Characteristics'!$A$2:$E$184,4,FALSE)</f>
        <v>2835</v>
      </c>
      <c r="O29" t="b">
        <f>VLOOKUP(A29,'House Characteristics'!$A$2:$E$184,5,FALSE)</f>
        <v>0</v>
      </c>
    </row>
    <row r="30" spans="1:15" x14ac:dyDescent="0.25">
      <c r="A30" t="str">
        <f t="shared" si="0"/>
        <v>6707 BRANFORD DR</v>
      </c>
      <c r="B30">
        <v>0.115</v>
      </c>
      <c r="C30" t="s">
        <v>1063</v>
      </c>
      <c r="D30">
        <v>46077</v>
      </c>
      <c r="E30" s="1">
        <v>41422</v>
      </c>
      <c r="F30" s="4">
        <v>270000</v>
      </c>
      <c r="G30" s="2" t="s">
        <v>1002</v>
      </c>
      <c r="H30" t="s">
        <v>1129</v>
      </c>
      <c r="I30">
        <v>5</v>
      </c>
      <c r="J30">
        <v>59</v>
      </c>
      <c r="K30">
        <v>16</v>
      </c>
      <c r="L30">
        <f>VLOOKUP(A30,'House Characteristics'!$A$2:$E$184,2,FALSE)</f>
        <v>3</v>
      </c>
      <c r="M30">
        <f>VLOOKUP(A30,'House Characteristics'!$A$2:$E$184,3,FALSE)</f>
        <v>2</v>
      </c>
      <c r="N30">
        <f>VLOOKUP(A30,'House Characteristics'!$A$2:$E$184,4,FALSE)</f>
        <v>1420</v>
      </c>
      <c r="O30" t="b">
        <f>VLOOKUP(A30,'House Characteristics'!$A$2:$E$184,5,FALSE)</f>
        <v>0</v>
      </c>
    </row>
    <row r="31" spans="1:15" x14ac:dyDescent="0.25">
      <c r="A31" t="str">
        <f t="shared" si="0"/>
        <v>6723 BROUGHTON CIRCLE</v>
      </c>
      <c r="B31">
        <v>0.2</v>
      </c>
      <c r="C31" t="s">
        <v>1076</v>
      </c>
      <c r="D31">
        <v>46077</v>
      </c>
      <c r="E31" s="1">
        <v>41423</v>
      </c>
      <c r="F31" s="4">
        <v>328000</v>
      </c>
      <c r="G31" s="2" t="s">
        <v>981</v>
      </c>
      <c r="H31" t="s">
        <v>1126</v>
      </c>
      <c r="I31">
        <v>5</v>
      </c>
      <c r="J31">
        <v>60</v>
      </c>
      <c r="K31">
        <v>21</v>
      </c>
      <c r="L31">
        <f>VLOOKUP(A31,'House Characteristics'!$A$2:$E$184,2,FALSE)</f>
        <v>3</v>
      </c>
      <c r="M31">
        <f>VLOOKUP(A31,'House Characteristics'!$A$2:$E$184,3,FALSE)</f>
        <v>3</v>
      </c>
      <c r="N31">
        <f>VLOOKUP(A31,'House Characteristics'!$A$2:$E$184,4,FALSE)</f>
        <v>2225</v>
      </c>
      <c r="O31" t="b">
        <f>VLOOKUP(A31,'House Characteristics'!$A$2:$E$184,5,FALSE)</f>
        <v>0</v>
      </c>
    </row>
    <row r="32" spans="1:15" x14ac:dyDescent="0.25">
      <c r="A32" t="str">
        <f t="shared" si="0"/>
        <v>6260 ASPLEY DR</v>
      </c>
      <c r="B32">
        <v>0.19</v>
      </c>
      <c r="C32" t="s">
        <v>1056</v>
      </c>
      <c r="D32">
        <v>46077</v>
      </c>
      <c r="E32" s="1">
        <v>41424</v>
      </c>
      <c r="F32" s="4">
        <v>356000</v>
      </c>
      <c r="G32" s="2" t="s">
        <v>996</v>
      </c>
      <c r="H32" t="s">
        <v>1134</v>
      </c>
      <c r="I32">
        <v>5</v>
      </c>
      <c r="J32">
        <v>56</v>
      </c>
      <c r="K32">
        <v>14</v>
      </c>
      <c r="L32">
        <f>VLOOKUP(A32,'House Characteristics'!$A$2:$E$184,2,FALSE)</f>
        <v>3</v>
      </c>
      <c r="M32">
        <f>VLOOKUP(A32,'House Characteristics'!$A$2:$E$184,3,FALSE)</f>
        <v>3</v>
      </c>
      <c r="N32">
        <f>VLOOKUP(A32,'House Characteristics'!$A$2:$E$184,4,FALSE)</f>
        <v>2252</v>
      </c>
      <c r="O32" t="b">
        <f>VLOOKUP(A32,'House Characteristics'!$A$2:$E$184,5,FALSE)</f>
        <v>0</v>
      </c>
    </row>
    <row r="33" spans="1:15" x14ac:dyDescent="0.25">
      <c r="A33" t="str">
        <f t="shared" si="0"/>
        <v>6736 BRANFORD DR</v>
      </c>
      <c r="B33">
        <v>0.10100000000000001</v>
      </c>
      <c r="C33" t="s">
        <v>1064</v>
      </c>
      <c r="D33">
        <v>46077</v>
      </c>
      <c r="E33" s="1">
        <v>41431</v>
      </c>
      <c r="F33" s="4">
        <v>418808.7</v>
      </c>
      <c r="G33" s="2" t="s">
        <v>1003</v>
      </c>
      <c r="H33" t="s">
        <v>1129</v>
      </c>
      <c r="I33">
        <v>5</v>
      </c>
      <c r="J33">
        <v>59</v>
      </c>
      <c r="K33">
        <v>16</v>
      </c>
      <c r="L33">
        <f>VLOOKUP(A33,'House Characteristics'!$A$2:$E$184,2,FALSE)</f>
        <v>4</v>
      </c>
      <c r="M33">
        <f>VLOOKUP(A33,'House Characteristics'!$A$2:$E$184,3,FALSE)</f>
        <v>2</v>
      </c>
      <c r="N33">
        <f>VLOOKUP(A33,'House Characteristics'!$A$2:$E$184,4,FALSE)</f>
        <v>1701</v>
      </c>
      <c r="O33" t="b">
        <f>VLOOKUP(A33,'House Characteristics'!$A$2:$E$184,5,FALSE)</f>
        <v>0</v>
      </c>
    </row>
    <row r="34" spans="1:15" x14ac:dyDescent="0.25">
      <c r="A34" t="str">
        <f t="shared" si="0"/>
        <v>6520 DEERSTYNE PL</v>
      </c>
      <c r="B34">
        <v>0.19800000000000001</v>
      </c>
      <c r="C34" t="s">
        <v>1101</v>
      </c>
      <c r="D34">
        <v>46077</v>
      </c>
      <c r="E34" s="1">
        <v>41387</v>
      </c>
      <c r="F34" s="4">
        <v>310000</v>
      </c>
      <c r="G34" s="2" t="s">
        <v>987</v>
      </c>
      <c r="H34" t="s">
        <v>1132</v>
      </c>
      <c r="I34">
        <v>5</v>
      </c>
      <c r="J34">
        <v>61</v>
      </c>
      <c r="K34">
        <v>17</v>
      </c>
      <c r="L34">
        <f>VLOOKUP(A34,'House Characteristics'!$A$2:$E$184,2,FALSE)</f>
        <v>3</v>
      </c>
      <c r="M34">
        <f>VLOOKUP(A34,'House Characteristics'!$A$2:$E$184,3,FALSE)</f>
        <v>2.5</v>
      </c>
      <c r="N34">
        <f>VLOOKUP(A34,'House Characteristics'!$A$2:$E$184,4,FALSE)</f>
        <v>1848</v>
      </c>
      <c r="O34" t="b">
        <f>VLOOKUP(A34,'House Characteristics'!$A$2:$E$184,5,FALSE)</f>
        <v>0</v>
      </c>
    </row>
    <row r="35" spans="1:15" x14ac:dyDescent="0.25">
      <c r="A35" t="str">
        <f t="shared" si="0"/>
        <v>6559 CURRENT LN</v>
      </c>
      <c r="B35">
        <v>0.14000000000000001</v>
      </c>
      <c r="C35" t="s">
        <v>1366</v>
      </c>
      <c r="D35">
        <v>46077</v>
      </c>
      <c r="E35" s="1">
        <v>41429</v>
      </c>
      <c r="F35" s="4">
        <v>328000</v>
      </c>
      <c r="G35" s="2" t="s">
        <v>1004</v>
      </c>
      <c r="H35" t="s">
        <v>1342</v>
      </c>
      <c r="I35">
        <v>5</v>
      </c>
      <c r="J35">
        <v>63</v>
      </c>
      <c r="K35">
        <v>17</v>
      </c>
      <c r="L35">
        <f>VLOOKUP(A35,'House Characteristics'!$A$2:$E$184,2,FALSE)</f>
        <v>3</v>
      </c>
      <c r="M35">
        <f>VLOOKUP(A35,'House Characteristics'!$A$2:$E$184,3,FALSE)</f>
        <v>2.5</v>
      </c>
      <c r="N35">
        <f>VLOOKUP(A35,'House Characteristics'!$A$2:$E$184,4,FALSE)</f>
        <v>1851</v>
      </c>
      <c r="O35" t="b">
        <f>VLOOKUP(A35,'House Characteristics'!$A$2:$E$184,5,FALSE)</f>
        <v>0</v>
      </c>
    </row>
    <row r="36" spans="1:15" x14ac:dyDescent="0.25">
      <c r="A36" t="str">
        <f t="shared" si="0"/>
        <v>6276 BULL DR</v>
      </c>
      <c r="B36">
        <v>0.13300000000000001</v>
      </c>
      <c r="C36" t="s">
        <v>1083</v>
      </c>
      <c r="D36">
        <v>46077</v>
      </c>
      <c r="E36" s="1">
        <v>41446</v>
      </c>
      <c r="F36" s="4">
        <v>282000</v>
      </c>
      <c r="G36" s="2" t="s">
        <v>999</v>
      </c>
      <c r="H36" t="s">
        <v>1139</v>
      </c>
      <c r="I36">
        <v>5</v>
      </c>
      <c r="J36">
        <v>55</v>
      </c>
      <c r="K36">
        <v>12</v>
      </c>
      <c r="L36">
        <f>VLOOKUP(A36,'House Characteristics'!$A$2:$E$184,2,FALSE)</f>
        <v>3</v>
      </c>
      <c r="M36">
        <f>VLOOKUP(A36,'House Characteristics'!$A$2:$E$184,3,FALSE)</f>
        <v>2</v>
      </c>
      <c r="N36">
        <f>VLOOKUP(A36,'House Characteristics'!$A$2:$E$184,4,FALSE)</f>
        <v>1797</v>
      </c>
      <c r="O36" t="b">
        <f>VLOOKUP(A36,'House Characteristics'!$A$2:$E$184,5,FALSE)</f>
        <v>1</v>
      </c>
    </row>
    <row r="37" spans="1:15" x14ac:dyDescent="0.25">
      <c r="A37" t="str">
        <f t="shared" si="0"/>
        <v>6275 ARCHDALE DR</v>
      </c>
      <c r="B37">
        <v>0.17899999999999999</v>
      </c>
      <c r="C37" t="s">
        <v>1050</v>
      </c>
      <c r="D37">
        <v>46077</v>
      </c>
      <c r="E37" s="1">
        <v>41439</v>
      </c>
      <c r="F37" s="4">
        <v>368000</v>
      </c>
      <c r="G37" s="2" t="s">
        <v>1005</v>
      </c>
      <c r="H37" t="s">
        <v>1131</v>
      </c>
      <c r="I37">
        <v>5</v>
      </c>
      <c r="J37">
        <v>58</v>
      </c>
      <c r="K37">
        <v>16</v>
      </c>
      <c r="L37">
        <f>VLOOKUP(A37,'House Characteristics'!$A$2:$E$184,2,FALSE)</f>
        <v>4</v>
      </c>
      <c r="M37">
        <f>VLOOKUP(A37,'House Characteristics'!$A$2:$E$184,3,FALSE)</f>
        <v>3</v>
      </c>
      <c r="N37">
        <f>VLOOKUP(A37,'House Characteristics'!$A$2:$E$184,4,FALSE)</f>
        <v>2180</v>
      </c>
      <c r="O37" t="b">
        <f>VLOOKUP(A37,'House Characteristics'!$A$2:$E$184,5,FALSE)</f>
        <v>0</v>
      </c>
    </row>
    <row r="38" spans="1:15" x14ac:dyDescent="0.25">
      <c r="A38" t="str">
        <f t="shared" si="0"/>
        <v>6688 CHEW WAY</v>
      </c>
      <c r="B38">
        <v>0.19</v>
      </c>
      <c r="C38" t="s">
        <v>1154</v>
      </c>
      <c r="D38">
        <v>46077</v>
      </c>
      <c r="E38" s="1">
        <v>41446</v>
      </c>
      <c r="F38" s="4">
        <v>430000</v>
      </c>
      <c r="G38" s="2" t="s">
        <v>1006</v>
      </c>
      <c r="H38" t="s">
        <v>1138</v>
      </c>
      <c r="I38">
        <v>5</v>
      </c>
      <c r="J38">
        <v>57</v>
      </c>
      <c r="K38">
        <v>13</v>
      </c>
      <c r="L38">
        <f>VLOOKUP(A38,'House Characteristics'!$A$2:$E$184,2,FALSE)</f>
        <v>3</v>
      </c>
      <c r="M38">
        <f>VLOOKUP(A38,'House Characteristics'!$A$2:$E$184,3,FALSE)</f>
        <v>3</v>
      </c>
      <c r="N38">
        <f>VLOOKUP(A38,'House Characteristics'!$A$2:$E$184,4,FALSE)</f>
        <v>2553</v>
      </c>
      <c r="O38" t="b">
        <f>VLOOKUP(A38,'House Characteristics'!$A$2:$E$184,5,FALSE)</f>
        <v>1</v>
      </c>
    </row>
    <row r="39" spans="1:15" x14ac:dyDescent="0.25">
      <c r="A39" t="str">
        <f t="shared" si="0"/>
        <v>6533 HORBECK DR</v>
      </c>
      <c r="B39">
        <v>0.20100000000000001</v>
      </c>
      <c r="C39" t="s">
        <v>1109</v>
      </c>
      <c r="D39">
        <v>46077</v>
      </c>
      <c r="E39" s="1">
        <v>41431</v>
      </c>
      <c r="F39" s="4">
        <v>449700</v>
      </c>
      <c r="G39" s="2" t="s">
        <v>1007</v>
      </c>
      <c r="H39" t="s">
        <v>1140</v>
      </c>
      <c r="I39">
        <v>5</v>
      </c>
      <c r="J39">
        <v>61</v>
      </c>
      <c r="K39">
        <v>15</v>
      </c>
      <c r="L39">
        <f>VLOOKUP(A39,'House Characteristics'!$A$2:$E$184,2,FALSE)</f>
        <v>4</v>
      </c>
      <c r="M39">
        <f>VLOOKUP(A39,'House Characteristics'!$A$2:$E$184,3,FALSE)</f>
        <v>2.5</v>
      </c>
      <c r="N39">
        <f>VLOOKUP(A39,'House Characteristics'!$A$2:$E$184,4,FALSE)</f>
        <v>3248</v>
      </c>
      <c r="O39" t="b">
        <f>VLOOKUP(A39,'House Characteristics'!$A$2:$E$184,5,FALSE)</f>
        <v>1</v>
      </c>
    </row>
    <row r="40" spans="1:15" x14ac:dyDescent="0.25">
      <c r="A40" t="str">
        <f t="shared" si="0"/>
        <v>6472 FILSON TRACE</v>
      </c>
      <c r="B40">
        <v>0.193</v>
      </c>
      <c r="C40" t="s">
        <v>1105</v>
      </c>
      <c r="D40">
        <v>46077</v>
      </c>
      <c r="E40" s="1">
        <v>41453</v>
      </c>
      <c r="F40" s="4">
        <v>327000</v>
      </c>
      <c r="G40" s="2" t="s">
        <v>1008</v>
      </c>
      <c r="H40" t="s">
        <v>1141</v>
      </c>
      <c r="I40">
        <v>5</v>
      </c>
      <c r="J40">
        <v>58</v>
      </c>
      <c r="K40">
        <v>17</v>
      </c>
      <c r="L40">
        <f>VLOOKUP(A40,'House Characteristics'!$A$2:$E$184,2,FALSE)</f>
        <v>3</v>
      </c>
      <c r="M40">
        <f>VLOOKUP(A40,'House Characteristics'!$A$2:$E$184,3,FALSE)</f>
        <v>2</v>
      </c>
      <c r="N40">
        <f>VLOOKUP(A40,'House Characteristics'!$A$2:$E$184,4,FALSE)</f>
        <v>1650</v>
      </c>
      <c r="O40" t="b">
        <f>VLOOKUP(A40,'House Characteristics'!$A$2:$E$184,5,FALSE)</f>
        <v>0</v>
      </c>
    </row>
    <row r="41" spans="1:15" x14ac:dyDescent="0.25">
      <c r="A41" t="str">
        <f t="shared" si="0"/>
        <v>6538 CHEW WAY</v>
      </c>
      <c r="B41">
        <v>0.14000000000000001</v>
      </c>
      <c r="C41" t="s">
        <v>1091</v>
      </c>
      <c r="D41">
        <v>46077</v>
      </c>
      <c r="E41" s="1">
        <v>41451</v>
      </c>
      <c r="F41" s="4">
        <v>260000</v>
      </c>
      <c r="G41" s="2" t="s">
        <v>1009</v>
      </c>
      <c r="H41" t="s">
        <v>1138</v>
      </c>
      <c r="I41">
        <v>5</v>
      </c>
      <c r="J41">
        <v>57</v>
      </c>
      <c r="K41">
        <v>13</v>
      </c>
      <c r="L41">
        <f>VLOOKUP(A41,'House Characteristics'!$A$2:$E$184,2,FALSE)</f>
        <v>3</v>
      </c>
      <c r="M41">
        <f>VLOOKUP(A41,'House Characteristics'!$A$2:$E$184,3,FALSE)</f>
        <v>2</v>
      </c>
      <c r="N41">
        <f>VLOOKUP(A41,'House Characteristics'!$A$2:$E$184,4,FALSE)</f>
        <v>1557</v>
      </c>
      <c r="O41" t="b">
        <f>VLOOKUP(A41,'House Characteristics'!$A$2:$E$184,5,FALSE)</f>
        <v>0</v>
      </c>
    </row>
    <row r="42" spans="1:15" x14ac:dyDescent="0.25">
      <c r="A42" t="str">
        <f t="shared" si="0"/>
        <v>6556 EDGEMONT TRACE</v>
      </c>
      <c r="B42">
        <v>0.20100000000000001</v>
      </c>
      <c r="C42" t="s">
        <v>1102</v>
      </c>
      <c r="D42">
        <v>46077</v>
      </c>
      <c r="E42" s="1">
        <v>41451</v>
      </c>
      <c r="F42" s="4">
        <v>364000</v>
      </c>
      <c r="G42" s="2" t="s">
        <v>1010</v>
      </c>
      <c r="H42" t="s">
        <v>1142</v>
      </c>
      <c r="I42">
        <v>5</v>
      </c>
      <c r="J42">
        <v>60</v>
      </c>
      <c r="K42">
        <v>19</v>
      </c>
      <c r="L42">
        <f>VLOOKUP(A42,'House Characteristics'!$A$2:$E$184,2,FALSE)</f>
        <v>4</v>
      </c>
      <c r="M42">
        <f>VLOOKUP(A42,'House Characteristics'!$A$2:$E$184,3,FALSE)</f>
        <v>3</v>
      </c>
      <c r="N42">
        <f>VLOOKUP(A42,'House Characteristics'!$A$2:$E$184,4,FALSE)</f>
        <v>2048</v>
      </c>
      <c r="O42" t="b">
        <f>VLOOKUP(A42,'House Characteristics'!$A$2:$E$184,5,FALSE)</f>
        <v>0</v>
      </c>
    </row>
    <row r="43" spans="1:15" x14ac:dyDescent="0.25">
      <c r="A43" t="str">
        <f t="shared" si="0"/>
        <v>6318 HOURGLASS COURT</v>
      </c>
      <c r="B43">
        <v>0.17899999999999999</v>
      </c>
      <c r="C43" t="s">
        <v>1110</v>
      </c>
      <c r="D43">
        <v>46077</v>
      </c>
      <c r="E43" s="1">
        <v>41452</v>
      </c>
      <c r="F43" s="4">
        <v>278000</v>
      </c>
      <c r="G43" s="2" t="s">
        <v>1011</v>
      </c>
      <c r="H43" t="s">
        <v>1351</v>
      </c>
      <c r="I43">
        <v>5</v>
      </c>
      <c r="J43">
        <v>61</v>
      </c>
      <c r="K43">
        <v>17</v>
      </c>
      <c r="L43">
        <f>VLOOKUP(A43,'House Characteristics'!$A$2:$E$184,2,FALSE)</f>
        <v>3</v>
      </c>
      <c r="M43">
        <f>VLOOKUP(A43,'House Characteristics'!$A$2:$E$184,3,FALSE)</f>
        <v>3</v>
      </c>
      <c r="N43">
        <f>VLOOKUP(A43,'House Characteristics'!$A$2:$E$184,4,FALSE)</f>
        <v>1418</v>
      </c>
      <c r="O43" t="b">
        <f>VLOOKUP(A43,'House Characteristics'!$A$2:$E$184,5,FALSE)</f>
        <v>0</v>
      </c>
    </row>
    <row r="44" spans="1:15" x14ac:dyDescent="0.25">
      <c r="A44" t="str">
        <f t="shared" si="0"/>
        <v>6734 DORCHESTER DR</v>
      </c>
      <c r="B44">
        <v>0.14899999999999999</v>
      </c>
      <c r="C44" t="s">
        <v>474</v>
      </c>
      <c r="D44">
        <v>46077</v>
      </c>
      <c r="E44" s="1">
        <v>41456</v>
      </c>
      <c r="F44" s="4">
        <v>310000</v>
      </c>
      <c r="G44" s="2" t="s">
        <v>1012</v>
      </c>
      <c r="H44" t="s">
        <v>990</v>
      </c>
      <c r="I44">
        <v>5</v>
      </c>
      <c r="J44">
        <v>60</v>
      </c>
      <c r="K44">
        <v>18</v>
      </c>
      <c r="L44">
        <f>VLOOKUP(A44,'House Characteristics'!$A$2:$E$184,2,FALSE)</f>
        <v>3</v>
      </c>
      <c r="M44">
        <f>VLOOKUP(A44,'House Characteristics'!$A$2:$E$184,3,FALSE)</f>
        <v>3</v>
      </c>
      <c r="N44">
        <f>VLOOKUP(A44,'House Characteristics'!$A$2:$E$184,4,FALSE)</f>
        <v>1790</v>
      </c>
      <c r="O44" t="b">
        <f>VLOOKUP(A44,'House Characteristics'!$A$2:$E$184,5,FALSE)</f>
        <v>0</v>
      </c>
    </row>
    <row r="45" spans="1:15" x14ac:dyDescent="0.25">
      <c r="A45" t="str">
        <f t="shared" si="0"/>
        <v>6538 EDGEMONT TRACE</v>
      </c>
      <c r="B45">
        <v>0.17899999999999999</v>
      </c>
      <c r="C45" t="s">
        <v>1103</v>
      </c>
      <c r="D45">
        <v>46077</v>
      </c>
      <c r="E45" s="1">
        <v>41439</v>
      </c>
      <c r="F45" s="4">
        <v>440000</v>
      </c>
      <c r="G45" s="2" t="s">
        <v>1009</v>
      </c>
      <c r="H45" t="s">
        <v>1142</v>
      </c>
      <c r="I45">
        <v>5</v>
      </c>
      <c r="J45">
        <v>60</v>
      </c>
      <c r="K45">
        <v>19</v>
      </c>
      <c r="L45">
        <f>VLOOKUP(A45,'House Characteristics'!$A$2:$E$184,2,FALSE)</f>
        <v>4</v>
      </c>
      <c r="M45">
        <f>VLOOKUP(A45,'House Characteristics'!$A$2:$E$184,3,FALSE)</f>
        <v>3</v>
      </c>
      <c r="N45">
        <f>VLOOKUP(A45,'House Characteristics'!$A$2:$E$184,4,FALSE)</f>
        <v>3195</v>
      </c>
      <c r="O45" t="b">
        <f>VLOOKUP(A45,'House Characteristics'!$A$2:$E$184,5,FALSE)</f>
        <v>1</v>
      </c>
    </row>
    <row r="46" spans="1:15" x14ac:dyDescent="0.25">
      <c r="A46" t="str">
        <f t="shared" si="0"/>
        <v>6547 CHARTWELL PL</v>
      </c>
      <c r="B46">
        <v>0.19500000000000001</v>
      </c>
      <c r="C46" t="s">
        <v>1086</v>
      </c>
      <c r="D46">
        <v>46077</v>
      </c>
      <c r="E46" s="1">
        <v>41389</v>
      </c>
      <c r="F46" s="4">
        <v>375000</v>
      </c>
      <c r="G46" s="2" t="s">
        <v>1013</v>
      </c>
      <c r="H46" t="s">
        <v>1128</v>
      </c>
      <c r="I46">
        <v>5</v>
      </c>
      <c r="J46">
        <v>62</v>
      </c>
      <c r="K46">
        <v>17</v>
      </c>
      <c r="L46">
        <f>VLOOKUP(A46,'House Characteristics'!$A$2:$E$184,2,FALSE)</f>
        <v>4</v>
      </c>
      <c r="M46">
        <f>VLOOKUP(A46,'House Characteristics'!$A$2:$E$184,3,FALSE)</f>
        <v>2</v>
      </c>
      <c r="N46">
        <f>VLOOKUP(A46,'House Characteristics'!$A$2:$E$184,4,FALSE)</f>
        <v>2758</v>
      </c>
      <c r="O46" t="b">
        <f>VLOOKUP(A46,'House Characteristics'!$A$2:$E$184,5,FALSE)</f>
        <v>0</v>
      </c>
    </row>
    <row r="47" spans="1:15" x14ac:dyDescent="0.25">
      <c r="A47" t="str">
        <f t="shared" si="0"/>
        <v>6552 MILFORD CIRCLE</v>
      </c>
      <c r="B47">
        <v>0.254</v>
      </c>
      <c r="C47" t="s">
        <v>1113</v>
      </c>
      <c r="D47">
        <v>46077</v>
      </c>
      <c r="E47" s="1">
        <v>41453</v>
      </c>
      <c r="F47" s="4">
        <v>440000</v>
      </c>
      <c r="G47" s="2" t="s">
        <v>1014</v>
      </c>
      <c r="H47" t="s">
        <v>1143</v>
      </c>
      <c r="I47">
        <v>5</v>
      </c>
      <c r="J47">
        <v>58</v>
      </c>
      <c r="K47">
        <v>19</v>
      </c>
      <c r="L47">
        <f>VLOOKUP(A47,'House Characteristics'!$A$2:$E$184,2,FALSE)</f>
        <v>3</v>
      </c>
      <c r="M47">
        <f>VLOOKUP(A47,'House Characteristics'!$A$2:$E$184,3,FALSE)</f>
        <v>2</v>
      </c>
      <c r="N47">
        <f>VLOOKUP(A47,'House Characteristics'!$A$2:$E$184,4,FALSE)</f>
        <v>3589</v>
      </c>
      <c r="O47" t="b">
        <f>VLOOKUP(A47,'House Characteristics'!$A$2:$E$184,5,FALSE)</f>
        <v>1</v>
      </c>
    </row>
    <row r="48" spans="1:15" x14ac:dyDescent="0.25">
      <c r="A48" t="str">
        <f t="shared" si="0"/>
        <v>6544 CURRENT LN</v>
      </c>
      <c r="B48">
        <v>0.17899999999999999</v>
      </c>
      <c r="C48" t="s">
        <v>1367</v>
      </c>
      <c r="D48">
        <v>46077</v>
      </c>
      <c r="E48" s="1">
        <v>41467</v>
      </c>
      <c r="F48" s="4">
        <v>370000</v>
      </c>
      <c r="G48" s="2" t="s">
        <v>1015</v>
      </c>
      <c r="H48" t="s">
        <v>1342</v>
      </c>
      <c r="I48">
        <v>5</v>
      </c>
      <c r="J48">
        <v>63</v>
      </c>
      <c r="K48">
        <v>17</v>
      </c>
      <c r="L48">
        <f>VLOOKUP(A48,'House Characteristics'!$A$2:$E$184,2,FALSE)</f>
        <v>4</v>
      </c>
      <c r="M48">
        <f>VLOOKUP(A48,'House Characteristics'!$A$2:$E$184,3,FALSE)</f>
        <v>3</v>
      </c>
      <c r="N48">
        <f>VLOOKUP(A48,'House Characteristics'!$A$2:$E$184,4,FALSE)</f>
        <v>2672</v>
      </c>
      <c r="O48" t="b">
        <f>VLOOKUP(A48,'House Characteristics'!$A$2:$E$184,5,FALSE)</f>
        <v>0</v>
      </c>
    </row>
    <row r="49" spans="1:15" x14ac:dyDescent="0.25">
      <c r="A49" t="str">
        <f t="shared" si="0"/>
        <v>6736 BRANFORD DR</v>
      </c>
      <c r="B49">
        <v>0.10100000000000001</v>
      </c>
      <c r="C49" t="s">
        <v>1064</v>
      </c>
      <c r="D49">
        <v>46077</v>
      </c>
      <c r="E49" s="1">
        <v>41442</v>
      </c>
      <c r="F49" s="4">
        <v>418808.7</v>
      </c>
      <c r="G49" s="2" t="s">
        <v>1003</v>
      </c>
      <c r="H49" t="s">
        <v>1129</v>
      </c>
      <c r="I49">
        <v>5</v>
      </c>
      <c r="J49">
        <v>59</v>
      </c>
      <c r="K49">
        <v>16</v>
      </c>
      <c r="L49">
        <f>VLOOKUP(A49,'House Characteristics'!$A$2:$E$184,2,FALSE)</f>
        <v>4</v>
      </c>
      <c r="M49">
        <f>VLOOKUP(A49,'House Characteristics'!$A$2:$E$184,3,FALSE)</f>
        <v>2</v>
      </c>
      <c r="N49">
        <f>VLOOKUP(A49,'House Characteristics'!$A$2:$E$184,4,FALSE)</f>
        <v>1701</v>
      </c>
      <c r="O49" t="b">
        <f>VLOOKUP(A49,'House Characteristics'!$A$2:$E$184,5,FALSE)</f>
        <v>0</v>
      </c>
    </row>
    <row r="50" spans="1:15" x14ac:dyDescent="0.25">
      <c r="A50" t="str">
        <f t="shared" si="0"/>
        <v>6503 TRADD DR</v>
      </c>
      <c r="B50">
        <v>0.14699999999999999</v>
      </c>
      <c r="C50" t="s">
        <v>1123</v>
      </c>
      <c r="D50">
        <v>46077</v>
      </c>
      <c r="E50" s="1">
        <v>41465</v>
      </c>
      <c r="F50" s="4">
        <v>316000</v>
      </c>
      <c r="G50" s="2" t="s">
        <v>1016</v>
      </c>
      <c r="H50" t="s">
        <v>1130</v>
      </c>
      <c r="I50">
        <v>5</v>
      </c>
      <c r="J50">
        <v>59</v>
      </c>
      <c r="K50">
        <v>13</v>
      </c>
      <c r="L50">
        <f>VLOOKUP(A50,'House Characteristics'!$A$2:$E$184,2,FALSE)</f>
        <v>3</v>
      </c>
      <c r="M50">
        <f>VLOOKUP(A50,'House Characteristics'!$A$2:$E$184,3,FALSE)</f>
        <v>2</v>
      </c>
      <c r="N50">
        <f>VLOOKUP(A50,'House Characteristics'!$A$2:$E$184,4,FALSE)</f>
        <v>1576</v>
      </c>
      <c r="O50" t="b">
        <f>VLOOKUP(A50,'House Characteristics'!$A$2:$E$184,5,FALSE)</f>
        <v>0</v>
      </c>
    </row>
    <row r="51" spans="1:15" x14ac:dyDescent="0.25">
      <c r="A51" t="str">
        <f t="shared" si="0"/>
        <v>6755 BRANFORD DR</v>
      </c>
      <c r="B51">
        <v>0.10299999999999999</v>
      </c>
      <c r="C51" t="s">
        <v>1065</v>
      </c>
      <c r="D51">
        <v>46077</v>
      </c>
      <c r="E51" s="1">
        <v>41470</v>
      </c>
      <c r="F51" s="4">
        <v>328000</v>
      </c>
      <c r="G51" s="2" t="s">
        <v>1017</v>
      </c>
      <c r="H51" t="s">
        <v>1129</v>
      </c>
      <c r="I51">
        <v>5</v>
      </c>
      <c r="J51">
        <v>59</v>
      </c>
      <c r="K51">
        <v>16</v>
      </c>
      <c r="L51">
        <f>VLOOKUP(A51,'House Characteristics'!$A$2:$E$184,2,FALSE)</f>
        <v>4</v>
      </c>
      <c r="M51">
        <f>VLOOKUP(A51,'House Characteristics'!$A$2:$E$184,3,FALSE)</f>
        <v>2.5</v>
      </c>
      <c r="N51">
        <f>VLOOKUP(A51,'House Characteristics'!$A$2:$E$184,4,FALSE)</f>
        <v>2180</v>
      </c>
      <c r="O51" t="b">
        <f>VLOOKUP(A51,'House Characteristics'!$A$2:$E$184,5,FALSE)</f>
        <v>0</v>
      </c>
    </row>
    <row r="52" spans="1:15" x14ac:dyDescent="0.25">
      <c r="A52" t="str">
        <f t="shared" si="0"/>
        <v>6763 BRANFORD DR</v>
      </c>
      <c r="B52">
        <v>0.11899999999999999</v>
      </c>
      <c r="C52" t="s">
        <v>1061</v>
      </c>
      <c r="D52">
        <v>46077</v>
      </c>
      <c r="E52" s="1">
        <v>41416</v>
      </c>
      <c r="F52" s="4">
        <v>280267.8</v>
      </c>
      <c r="G52" s="2" t="s">
        <v>992</v>
      </c>
      <c r="H52" t="s">
        <v>1129</v>
      </c>
      <c r="I52">
        <v>5</v>
      </c>
      <c r="J52">
        <v>59</v>
      </c>
      <c r="K52">
        <v>16</v>
      </c>
      <c r="L52">
        <f>VLOOKUP(A52,'House Characteristics'!$A$2:$E$184,2,FALSE)</f>
        <v>3</v>
      </c>
      <c r="M52">
        <f>VLOOKUP(A52,'House Characteristics'!$A$2:$E$184,3,FALSE)</f>
        <v>2.5</v>
      </c>
      <c r="N52">
        <f>VLOOKUP(A52,'House Characteristics'!$A$2:$E$184,4,FALSE)</f>
        <v>1388</v>
      </c>
      <c r="O52" t="b">
        <f>VLOOKUP(A52,'House Characteristics'!$A$2:$E$184,5,FALSE)</f>
        <v>0</v>
      </c>
    </row>
    <row r="53" spans="1:15" x14ac:dyDescent="0.25">
      <c r="A53" t="str">
        <f t="shared" si="0"/>
        <v>6270 ARCHDALE DR</v>
      </c>
      <c r="B53">
        <v>0.17899999999999999</v>
      </c>
      <c r="C53" t="s">
        <v>1051</v>
      </c>
      <c r="D53">
        <v>46077</v>
      </c>
      <c r="E53" s="1">
        <v>41480</v>
      </c>
      <c r="F53" s="4">
        <v>446000</v>
      </c>
      <c r="G53" s="2" t="s">
        <v>1018</v>
      </c>
      <c r="H53" t="s">
        <v>1131</v>
      </c>
      <c r="I53">
        <v>5</v>
      </c>
      <c r="J53">
        <v>58</v>
      </c>
      <c r="K53">
        <v>16</v>
      </c>
      <c r="L53">
        <f>VLOOKUP(A53,'House Characteristics'!$A$2:$E$184,2,FALSE)</f>
        <v>4</v>
      </c>
      <c r="M53">
        <f>VLOOKUP(A53,'House Characteristics'!$A$2:$E$184,3,FALSE)</f>
        <v>3</v>
      </c>
      <c r="N53">
        <f>VLOOKUP(A53,'House Characteristics'!$A$2:$E$184,4,FALSE)</f>
        <v>3364</v>
      </c>
      <c r="O53" t="b">
        <f>VLOOKUP(A53,'House Characteristics'!$A$2:$E$184,5,FALSE)</f>
        <v>1</v>
      </c>
    </row>
    <row r="54" spans="1:15" x14ac:dyDescent="0.25">
      <c r="A54" t="str">
        <f t="shared" si="0"/>
        <v>6263 ASPLEY DR</v>
      </c>
      <c r="B54">
        <v>0.19</v>
      </c>
      <c r="C54" t="s">
        <v>1057</v>
      </c>
      <c r="D54">
        <v>46077</v>
      </c>
      <c r="E54" s="1">
        <v>41484</v>
      </c>
      <c r="F54" s="4">
        <v>404000</v>
      </c>
      <c r="G54" s="2" t="s">
        <v>1019</v>
      </c>
      <c r="H54" t="s">
        <v>1134</v>
      </c>
      <c r="I54">
        <v>5</v>
      </c>
      <c r="J54">
        <v>56</v>
      </c>
      <c r="K54">
        <v>14</v>
      </c>
      <c r="L54">
        <f>VLOOKUP(A54,'House Characteristics'!$A$2:$E$184,2,FALSE)</f>
        <v>4</v>
      </c>
      <c r="M54">
        <f>VLOOKUP(A54,'House Characteristics'!$A$2:$E$184,3,FALSE)</f>
        <v>3</v>
      </c>
      <c r="N54">
        <f>VLOOKUP(A54,'House Characteristics'!$A$2:$E$184,4,FALSE)</f>
        <v>3102</v>
      </c>
      <c r="O54" t="b">
        <f>VLOOKUP(A54,'House Characteristics'!$A$2:$E$184,5,FALSE)</f>
        <v>1</v>
      </c>
    </row>
    <row r="55" spans="1:15" x14ac:dyDescent="0.25">
      <c r="A55" t="str">
        <f t="shared" si="0"/>
        <v>6752 DORCHESTER DR</v>
      </c>
      <c r="B55">
        <v>0.19</v>
      </c>
      <c r="C55" t="s">
        <v>553</v>
      </c>
      <c r="D55">
        <v>46077</v>
      </c>
      <c r="E55" s="1">
        <v>41485</v>
      </c>
      <c r="F55" s="4">
        <v>351000</v>
      </c>
      <c r="G55" s="2" t="s">
        <v>1020</v>
      </c>
      <c r="H55" t="s">
        <v>990</v>
      </c>
      <c r="I55">
        <v>5</v>
      </c>
      <c r="J55">
        <v>60</v>
      </c>
      <c r="K55">
        <v>18</v>
      </c>
      <c r="L55">
        <f>VLOOKUP(A55,'House Characteristics'!$A$2:$E$184,2,FALSE)</f>
        <v>4</v>
      </c>
      <c r="M55">
        <f>VLOOKUP(A55,'House Characteristics'!$A$2:$E$184,3,FALSE)</f>
        <v>3</v>
      </c>
      <c r="N55">
        <f>VLOOKUP(A55,'House Characteristics'!$A$2:$E$184,4,FALSE)</f>
        <v>2160</v>
      </c>
      <c r="O55" t="b">
        <f>VLOOKUP(A55,'House Characteristics'!$A$2:$E$184,5,FALSE)</f>
        <v>0</v>
      </c>
    </row>
    <row r="56" spans="1:15" x14ac:dyDescent="0.25">
      <c r="A56" t="str">
        <f t="shared" si="0"/>
        <v>6264 ARCHDALE DR</v>
      </c>
      <c r="B56">
        <v>0.20399999999999999</v>
      </c>
      <c r="C56" t="s">
        <v>1052</v>
      </c>
      <c r="D56">
        <v>46077</v>
      </c>
      <c r="E56" s="1">
        <v>41480</v>
      </c>
      <c r="F56" s="4">
        <v>440000</v>
      </c>
      <c r="G56" s="2" t="s">
        <v>1021</v>
      </c>
      <c r="H56" t="s">
        <v>1131</v>
      </c>
      <c r="I56">
        <v>5</v>
      </c>
      <c r="J56">
        <v>58</v>
      </c>
      <c r="K56">
        <v>16</v>
      </c>
      <c r="L56">
        <f>VLOOKUP(A56,'House Characteristics'!$A$2:$E$184,2,FALSE)</f>
        <v>3</v>
      </c>
      <c r="M56">
        <f>VLOOKUP(A56,'House Characteristics'!$A$2:$E$184,3,FALSE)</f>
        <v>2</v>
      </c>
      <c r="N56">
        <f>VLOOKUP(A56,'House Characteristics'!$A$2:$E$184,4,FALSE)</f>
        <v>3432</v>
      </c>
      <c r="O56" t="b">
        <f>VLOOKUP(A56,'House Characteristics'!$A$2:$E$184,5,FALSE)</f>
        <v>0</v>
      </c>
    </row>
    <row r="57" spans="1:15" x14ac:dyDescent="0.25">
      <c r="A57" t="str">
        <f t="shared" si="0"/>
        <v>6768 BROUGHTON CIRCLE</v>
      </c>
      <c r="B57">
        <v>0.30299999999999999</v>
      </c>
      <c r="C57" t="s">
        <v>1075</v>
      </c>
      <c r="D57">
        <v>46077</v>
      </c>
      <c r="E57" s="1">
        <v>41464</v>
      </c>
      <c r="F57" s="4">
        <v>270400</v>
      </c>
      <c r="G57" s="2" t="s">
        <v>977</v>
      </c>
      <c r="H57" t="s">
        <v>1126</v>
      </c>
      <c r="I57">
        <v>5</v>
      </c>
      <c r="J57">
        <v>60</v>
      </c>
      <c r="K57">
        <v>21</v>
      </c>
      <c r="L57">
        <f>VLOOKUP(A57,'House Characteristics'!$A$2:$E$184,2,FALSE)</f>
        <v>4</v>
      </c>
      <c r="M57">
        <f>VLOOKUP(A57,'House Characteristics'!$A$2:$E$184,3,FALSE)</f>
        <v>2</v>
      </c>
      <c r="N57">
        <f>VLOOKUP(A57,'House Characteristics'!$A$2:$E$184,4,FALSE)</f>
        <v>2615</v>
      </c>
      <c r="O57" t="b">
        <f>VLOOKUP(A57,'House Characteristics'!$A$2:$E$184,5,FALSE)</f>
        <v>1</v>
      </c>
    </row>
    <row r="58" spans="1:15" x14ac:dyDescent="0.25">
      <c r="A58" t="str">
        <f t="shared" si="0"/>
        <v>6285 BULL DR</v>
      </c>
      <c r="B58">
        <v>0.17899999999999999</v>
      </c>
      <c r="C58" t="s">
        <v>1084</v>
      </c>
      <c r="D58">
        <v>46077</v>
      </c>
      <c r="E58" s="1">
        <v>41485</v>
      </c>
      <c r="F58" s="4">
        <v>306000</v>
      </c>
      <c r="G58" s="2" t="s">
        <v>1022</v>
      </c>
      <c r="H58" t="s">
        <v>1139</v>
      </c>
      <c r="I58">
        <v>5</v>
      </c>
      <c r="J58">
        <v>55</v>
      </c>
      <c r="K58">
        <v>12</v>
      </c>
      <c r="L58">
        <f>VLOOKUP(A58,'House Characteristics'!$A$2:$E$184,2,FALSE)</f>
        <v>4</v>
      </c>
      <c r="M58">
        <f>VLOOKUP(A58,'House Characteristics'!$A$2:$E$184,3,FALSE)</f>
        <v>3</v>
      </c>
      <c r="N58">
        <f>VLOOKUP(A58,'House Characteristics'!$A$2:$E$184,4,FALSE)</f>
        <v>1724</v>
      </c>
      <c r="O58" t="b">
        <f>VLOOKUP(A58,'House Characteristics'!$A$2:$E$184,5,FALSE)</f>
        <v>0</v>
      </c>
    </row>
    <row r="59" spans="1:15" x14ac:dyDescent="0.25">
      <c r="A59" t="str">
        <f t="shared" si="0"/>
        <v>6264 STANHOPE PLACE</v>
      </c>
      <c r="B59">
        <v>0.18</v>
      </c>
      <c r="C59" t="s">
        <v>1118</v>
      </c>
      <c r="D59">
        <v>46077</v>
      </c>
      <c r="E59" s="1">
        <v>41439</v>
      </c>
      <c r="F59" s="4">
        <v>380000</v>
      </c>
      <c r="G59" s="2" t="s">
        <v>1021</v>
      </c>
      <c r="H59" t="s">
        <v>1135</v>
      </c>
      <c r="I59">
        <v>5</v>
      </c>
      <c r="J59">
        <v>59</v>
      </c>
      <c r="K59">
        <v>19</v>
      </c>
      <c r="L59">
        <f>VLOOKUP(A59,'House Characteristics'!$A$2:$E$184,2,FALSE)</f>
        <v>4</v>
      </c>
      <c r="M59">
        <f>VLOOKUP(A59,'House Characteristics'!$A$2:$E$184,3,FALSE)</f>
        <v>3</v>
      </c>
      <c r="N59">
        <f>VLOOKUP(A59,'House Characteristics'!$A$2:$E$184,4,FALSE)</f>
        <v>2262</v>
      </c>
      <c r="O59" t="b">
        <f>VLOOKUP(A59,'House Characteristics'!$A$2:$E$184,5,FALSE)</f>
        <v>0</v>
      </c>
    </row>
    <row r="60" spans="1:15" x14ac:dyDescent="0.25">
      <c r="A60" t="str">
        <f t="shared" si="0"/>
        <v>6537 MILFORD CIRCLE</v>
      </c>
      <c r="B60">
        <v>0.22</v>
      </c>
      <c r="C60" t="s">
        <v>1114</v>
      </c>
      <c r="D60">
        <v>46077</v>
      </c>
      <c r="E60" s="1">
        <v>41474</v>
      </c>
      <c r="F60" s="4">
        <v>455800</v>
      </c>
      <c r="G60" s="2" t="s">
        <v>1023</v>
      </c>
      <c r="H60" t="s">
        <v>1143</v>
      </c>
      <c r="I60">
        <v>5</v>
      </c>
      <c r="J60">
        <v>58</v>
      </c>
      <c r="K60">
        <v>19</v>
      </c>
      <c r="L60">
        <f>VLOOKUP(A60,'House Characteristics'!$A$2:$E$184,2,FALSE)</f>
        <v>4</v>
      </c>
      <c r="M60">
        <f>VLOOKUP(A60,'House Characteristics'!$A$2:$E$184,3,FALSE)</f>
        <v>2.5</v>
      </c>
      <c r="N60">
        <f>VLOOKUP(A60,'House Characteristics'!$A$2:$E$184,4,FALSE)</f>
        <v>4836</v>
      </c>
      <c r="O60" t="b">
        <f>VLOOKUP(A60,'House Characteristics'!$A$2:$E$184,5,FALSE)</f>
        <v>1</v>
      </c>
    </row>
    <row r="61" spans="1:15" x14ac:dyDescent="0.25">
      <c r="A61" t="str">
        <f t="shared" si="0"/>
        <v>6537 MILFORD CIRCLE</v>
      </c>
      <c r="B61">
        <v>0.22</v>
      </c>
      <c r="C61" t="s">
        <v>1114</v>
      </c>
      <c r="D61">
        <v>46077</v>
      </c>
      <c r="E61" s="1">
        <v>41474</v>
      </c>
      <c r="F61" s="4">
        <v>455800</v>
      </c>
      <c r="G61" s="2" t="s">
        <v>1023</v>
      </c>
      <c r="H61" t="s">
        <v>1143</v>
      </c>
      <c r="I61">
        <v>5</v>
      </c>
      <c r="J61">
        <v>58</v>
      </c>
      <c r="K61">
        <v>19</v>
      </c>
      <c r="L61">
        <f>VLOOKUP(A61,'House Characteristics'!$A$2:$E$184,2,FALSE)</f>
        <v>4</v>
      </c>
      <c r="M61">
        <f>VLOOKUP(A61,'House Characteristics'!$A$2:$E$184,3,FALSE)</f>
        <v>2.5</v>
      </c>
      <c r="N61">
        <f>VLOOKUP(A61,'House Characteristics'!$A$2:$E$184,4,FALSE)</f>
        <v>4836</v>
      </c>
      <c r="O61" t="b">
        <f>VLOOKUP(A61,'House Characteristics'!$A$2:$E$184,5,FALSE)</f>
        <v>1</v>
      </c>
    </row>
    <row r="62" spans="1:15" x14ac:dyDescent="0.25">
      <c r="A62" t="str">
        <f t="shared" si="0"/>
        <v>6528 TREATY WAY</v>
      </c>
      <c r="B62">
        <v>0.18099999999999999</v>
      </c>
      <c r="C62" t="s">
        <v>1124</v>
      </c>
      <c r="D62">
        <v>46077</v>
      </c>
      <c r="E62" s="1">
        <v>41312</v>
      </c>
      <c r="F62" s="4">
        <v>345120</v>
      </c>
      <c r="G62" s="2" t="s">
        <v>994</v>
      </c>
      <c r="H62" t="s">
        <v>1144</v>
      </c>
      <c r="I62">
        <v>5</v>
      </c>
      <c r="J62">
        <v>57</v>
      </c>
      <c r="K62">
        <v>15</v>
      </c>
      <c r="L62">
        <f>VLOOKUP(A62,'House Characteristics'!$A$2:$E$184,2,FALSE)</f>
        <v>4</v>
      </c>
      <c r="M62">
        <f>VLOOKUP(A62,'House Characteristics'!$A$2:$E$184,3,FALSE)</f>
        <v>2</v>
      </c>
      <c r="N62">
        <f>VLOOKUP(A62,'House Characteristics'!$A$2:$E$184,4,FALSE)</f>
        <v>2504</v>
      </c>
      <c r="O62" t="b">
        <f>VLOOKUP(A62,'House Characteristics'!$A$2:$E$184,5,FALSE)</f>
        <v>1</v>
      </c>
    </row>
    <row r="63" spans="1:15" x14ac:dyDescent="0.25">
      <c r="A63" t="str">
        <f t="shared" si="0"/>
        <v>6513 CURRENT LN</v>
      </c>
      <c r="B63">
        <v>0.126</v>
      </c>
      <c r="C63" t="s">
        <v>1368</v>
      </c>
      <c r="D63">
        <v>46077</v>
      </c>
      <c r="E63" s="1">
        <v>41500</v>
      </c>
      <c r="F63" s="4">
        <v>235000</v>
      </c>
      <c r="G63" s="2" t="s">
        <v>1024</v>
      </c>
      <c r="H63" t="s">
        <v>1342</v>
      </c>
      <c r="I63">
        <v>5</v>
      </c>
      <c r="J63">
        <v>63</v>
      </c>
      <c r="K63">
        <v>17</v>
      </c>
      <c r="L63">
        <f>VLOOKUP(A63,'House Characteristics'!$A$2:$E$184,2,FALSE)</f>
        <v>3</v>
      </c>
      <c r="M63">
        <f>VLOOKUP(A63,'House Characteristics'!$A$2:$E$184,3,FALSE)</f>
        <v>2</v>
      </c>
      <c r="N63">
        <f>VLOOKUP(A63,'House Characteristics'!$A$2:$E$184,4,FALSE)</f>
        <v>1724</v>
      </c>
      <c r="O63" t="b">
        <f>VLOOKUP(A63,'House Characteristics'!$A$2:$E$184,5,FALSE)</f>
        <v>0</v>
      </c>
    </row>
    <row r="64" spans="1:15" x14ac:dyDescent="0.25">
      <c r="A64" t="str">
        <f t="shared" si="0"/>
        <v>6762 BRANFORD DR</v>
      </c>
      <c r="B64">
        <v>0.13300000000000001</v>
      </c>
      <c r="C64" t="s">
        <v>1066</v>
      </c>
      <c r="D64">
        <v>46077</v>
      </c>
      <c r="E64" s="1">
        <v>41507</v>
      </c>
      <c r="F64" s="4">
        <v>234800</v>
      </c>
      <c r="G64" s="2" t="s">
        <v>1025</v>
      </c>
      <c r="H64" t="s">
        <v>1129</v>
      </c>
      <c r="I64">
        <v>5</v>
      </c>
      <c r="J64">
        <v>59</v>
      </c>
      <c r="K64">
        <v>16</v>
      </c>
      <c r="L64">
        <f>VLOOKUP(A64,'House Characteristics'!$A$2:$E$184,2,FALSE)</f>
        <v>4</v>
      </c>
      <c r="M64">
        <f>VLOOKUP(A64,'House Characteristics'!$A$2:$E$184,3,FALSE)</f>
        <v>3</v>
      </c>
      <c r="N64">
        <f>VLOOKUP(A64,'House Characteristics'!$A$2:$E$184,4,FALSE)</f>
        <v>1662</v>
      </c>
      <c r="O64" t="b">
        <f>VLOOKUP(A64,'House Characteristics'!$A$2:$E$184,5,FALSE)</f>
        <v>0</v>
      </c>
    </row>
    <row r="65" spans="1:15" x14ac:dyDescent="0.25">
      <c r="A65" t="str">
        <f t="shared" si="0"/>
        <v>6273 ASPLEY DR</v>
      </c>
      <c r="B65">
        <v>0.18</v>
      </c>
      <c r="C65" t="s">
        <v>1058</v>
      </c>
      <c r="D65">
        <v>46077</v>
      </c>
      <c r="E65" s="1">
        <v>41505</v>
      </c>
      <c r="F65" s="4">
        <v>358000</v>
      </c>
      <c r="G65" s="2" t="s">
        <v>1026</v>
      </c>
      <c r="H65" t="s">
        <v>1134</v>
      </c>
      <c r="I65">
        <v>5</v>
      </c>
      <c r="J65">
        <v>56</v>
      </c>
      <c r="K65">
        <v>14</v>
      </c>
      <c r="L65">
        <f>VLOOKUP(A65,'House Characteristics'!$A$2:$E$184,2,FALSE)</f>
        <v>3</v>
      </c>
      <c r="M65">
        <f>VLOOKUP(A65,'House Characteristics'!$A$2:$E$184,3,FALSE)</f>
        <v>2.5</v>
      </c>
      <c r="N65">
        <f>VLOOKUP(A65,'House Characteristics'!$A$2:$E$184,4,FALSE)</f>
        <v>2330</v>
      </c>
      <c r="O65" t="b">
        <f>VLOOKUP(A65,'House Characteristics'!$A$2:$E$184,5,FALSE)</f>
        <v>0</v>
      </c>
    </row>
    <row r="66" spans="1:15" x14ac:dyDescent="0.25">
      <c r="A66" t="str">
        <f t="shared" si="0"/>
        <v>6757 BRANFORD DR</v>
      </c>
      <c r="B66">
        <v>0.10299999999999999</v>
      </c>
      <c r="C66" t="s">
        <v>1067</v>
      </c>
      <c r="D66">
        <v>46077</v>
      </c>
      <c r="E66" s="1">
        <v>41443</v>
      </c>
      <c r="F66" s="4">
        <v>294000</v>
      </c>
      <c r="G66" s="2" t="s">
        <v>1027</v>
      </c>
      <c r="H66" t="s">
        <v>1129</v>
      </c>
      <c r="I66">
        <v>5</v>
      </c>
      <c r="J66">
        <v>59</v>
      </c>
      <c r="K66">
        <v>16</v>
      </c>
      <c r="L66">
        <f>VLOOKUP(A66,'House Characteristics'!$A$2:$E$184,2,FALSE)</f>
        <v>4</v>
      </c>
      <c r="M66">
        <f>VLOOKUP(A66,'House Characteristics'!$A$2:$E$184,3,FALSE)</f>
        <v>3</v>
      </c>
      <c r="N66">
        <f>VLOOKUP(A66,'House Characteristics'!$A$2:$E$184,4,FALSE)</f>
        <v>1856</v>
      </c>
      <c r="O66" t="b">
        <f>VLOOKUP(A66,'House Characteristics'!$A$2:$E$184,5,FALSE)</f>
        <v>0</v>
      </c>
    </row>
    <row r="67" spans="1:15" x14ac:dyDescent="0.25">
      <c r="A67" t="str">
        <f t="shared" ref="A67:A94" si="1">CONCATENATE(G67," ",H67)</f>
        <v>6533 MILFORD CIRCLE</v>
      </c>
      <c r="B67">
        <v>0.22</v>
      </c>
      <c r="C67" t="s">
        <v>1115</v>
      </c>
      <c r="D67">
        <v>46077</v>
      </c>
      <c r="E67" s="1">
        <v>41493</v>
      </c>
      <c r="F67" s="4">
        <v>460000</v>
      </c>
      <c r="G67" s="2" t="s">
        <v>1007</v>
      </c>
      <c r="H67" t="s">
        <v>1143</v>
      </c>
      <c r="I67">
        <v>5</v>
      </c>
      <c r="J67">
        <v>58</v>
      </c>
      <c r="K67">
        <v>19</v>
      </c>
      <c r="L67">
        <f>VLOOKUP(A67,'House Characteristics'!$A$2:$E$184,2,FALSE)</f>
        <v>4</v>
      </c>
      <c r="M67">
        <f>VLOOKUP(A67,'House Characteristics'!$A$2:$E$184,3,FALSE)</f>
        <v>3</v>
      </c>
      <c r="N67">
        <f>VLOOKUP(A67,'House Characteristics'!$A$2:$E$184,4,FALSE)</f>
        <v>3592</v>
      </c>
      <c r="O67" t="b">
        <f>VLOOKUP(A67,'House Characteristics'!$A$2:$E$184,5,FALSE)</f>
        <v>1</v>
      </c>
    </row>
    <row r="68" spans="1:15" x14ac:dyDescent="0.25">
      <c r="A68" t="str">
        <f t="shared" si="1"/>
        <v>6542 EDGEMONT TRACE</v>
      </c>
      <c r="B68">
        <v>0.18099999999999999</v>
      </c>
      <c r="C68" t="s">
        <v>1104</v>
      </c>
      <c r="D68">
        <v>46077</v>
      </c>
      <c r="E68" s="1">
        <v>41515</v>
      </c>
      <c r="F68" s="4">
        <v>461000</v>
      </c>
      <c r="G68" s="2" t="s">
        <v>1028</v>
      </c>
      <c r="H68" t="s">
        <v>1142</v>
      </c>
      <c r="I68">
        <v>5</v>
      </c>
      <c r="J68">
        <v>60</v>
      </c>
      <c r="K68">
        <v>19</v>
      </c>
      <c r="L68">
        <f>VLOOKUP(A68,'House Characteristics'!$A$2:$E$184,2,FALSE)</f>
        <v>4</v>
      </c>
      <c r="M68">
        <f>VLOOKUP(A68,'House Characteristics'!$A$2:$E$184,3,FALSE)</f>
        <v>3</v>
      </c>
      <c r="N68">
        <f>VLOOKUP(A68,'House Characteristics'!$A$2:$E$184,4,FALSE)</f>
        <v>3865</v>
      </c>
      <c r="O68" t="b">
        <f>VLOOKUP(A68,'House Characteristics'!$A$2:$E$184,5,FALSE)</f>
        <v>1</v>
      </c>
    </row>
    <row r="69" spans="1:15" x14ac:dyDescent="0.25">
      <c r="A69" t="str">
        <f t="shared" si="1"/>
        <v>6703 BRANFORD DR</v>
      </c>
      <c r="B69">
        <v>0.11</v>
      </c>
      <c r="C69" t="s">
        <v>1068</v>
      </c>
      <c r="D69">
        <v>46077</v>
      </c>
      <c r="E69" s="1">
        <v>41527</v>
      </c>
      <c r="F69" s="4">
        <v>315000</v>
      </c>
      <c r="G69" s="2" t="s">
        <v>1029</v>
      </c>
      <c r="H69" t="s">
        <v>1129</v>
      </c>
      <c r="I69">
        <v>5</v>
      </c>
      <c r="J69">
        <v>59</v>
      </c>
      <c r="K69">
        <v>16</v>
      </c>
      <c r="L69">
        <f>VLOOKUP(A69,'House Characteristics'!$A$2:$E$184,2,FALSE)</f>
        <v>3</v>
      </c>
      <c r="M69">
        <f>VLOOKUP(A69,'House Characteristics'!$A$2:$E$184,3,FALSE)</f>
        <v>2.5</v>
      </c>
      <c r="N69">
        <f>VLOOKUP(A69,'House Characteristics'!$A$2:$E$184,4,FALSE)</f>
        <v>2060</v>
      </c>
      <c r="O69" t="b">
        <f>VLOOKUP(A69,'House Characteristics'!$A$2:$E$184,5,FALSE)</f>
        <v>0</v>
      </c>
    </row>
    <row r="70" spans="1:15" x14ac:dyDescent="0.25">
      <c r="A70" t="str">
        <f t="shared" si="1"/>
        <v>6672 CHEW WAY</v>
      </c>
      <c r="B70">
        <v>0.15</v>
      </c>
      <c r="C70" t="s">
        <v>1152</v>
      </c>
      <c r="D70">
        <v>46077</v>
      </c>
      <c r="E70" s="1">
        <v>41521</v>
      </c>
      <c r="F70" s="4">
        <v>240000</v>
      </c>
      <c r="G70" s="2" t="s">
        <v>976</v>
      </c>
      <c r="H70" t="s">
        <v>1138</v>
      </c>
      <c r="I70">
        <v>5</v>
      </c>
      <c r="J70">
        <v>57</v>
      </c>
      <c r="K70">
        <v>13</v>
      </c>
      <c r="L70">
        <f>VLOOKUP(A70,'House Characteristics'!$A$2:$E$184,2,FALSE)</f>
        <v>3</v>
      </c>
      <c r="M70">
        <f>VLOOKUP(A70,'House Characteristics'!$A$2:$E$184,3,FALSE)</f>
        <v>2</v>
      </c>
      <c r="N70">
        <f>VLOOKUP(A70,'House Characteristics'!$A$2:$E$184,4,FALSE)</f>
        <v>1680</v>
      </c>
      <c r="O70" t="b">
        <f>VLOOKUP(A70,'House Characteristics'!$A$2:$E$184,5,FALSE)</f>
        <v>0</v>
      </c>
    </row>
    <row r="71" spans="1:15" x14ac:dyDescent="0.25">
      <c r="A71" t="str">
        <f t="shared" si="1"/>
        <v>6502 TREATY WAY</v>
      </c>
      <c r="B71">
        <v>0.15</v>
      </c>
      <c r="C71" t="s">
        <v>1125</v>
      </c>
      <c r="D71">
        <v>46077</v>
      </c>
      <c r="E71" s="1">
        <v>41536</v>
      </c>
      <c r="F71" s="4">
        <v>360000</v>
      </c>
      <c r="G71" s="2" t="s">
        <v>1030</v>
      </c>
      <c r="H71" t="s">
        <v>1144</v>
      </c>
      <c r="I71">
        <v>5</v>
      </c>
      <c r="J71">
        <v>57</v>
      </c>
      <c r="K71">
        <v>15</v>
      </c>
      <c r="L71">
        <f>VLOOKUP(A71,'House Characteristics'!$A$2:$E$184,2,FALSE)</f>
        <v>4</v>
      </c>
      <c r="M71">
        <f>VLOOKUP(A71,'House Characteristics'!$A$2:$E$184,3,FALSE)</f>
        <v>3</v>
      </c>
      <c r="N71">
        <f>VLOOKUP(A71,'House Characteristics'!$A$2:$E$184,4,FALSE)</f>
        <v>3570</v>
      </c>
      <c r="O71" t="b">
        <f>VLOOKUP(A71,'House Characteristics'!$A$2:$E$184,5,FALSE)</f>
        <v>1</v>
      </c>
    </row>
    <row r="72" spans="1:15" x14ac:dyDescent="0.25">
      <c r="A72" t="str">
        <f t="shared" si="1"/>
        <v>6755 DORCHESTER DR</v>
      </c>
      <c r="B72">
        <v>0.25</v>
      </c>
      <c r="C72" t="s">
        <v>728</v>
      </c>
      <c r="D72">
        <v>46077</v>
      </c>
      <c r="E72" s="1">
        <v>41501</v>
      </c>
      <c r="F72" s="4">
        <v>373000</v>
      </c>
      <c r="G72" s="2" t="s">
        <v>1017</v>
      </c>
      <c r="H72" t="s">
        <v>990</v>
      </c>
      <c r="I72">
        <v>5</v>
      </c>
      <c r="J72">
        <v>60</v>
      </c>
      <c r="K72">
        <v>18</v>
      </c>
      <c r="L72">
        <f>VLOOKUP(A72,'House Characteristics'!$A$2:$E$184,2,FALSE)</f>
        <v>4</v>
      </c>
      <c r="M72">
        <f>VLOOKUP(A72,'House Characteristics'!$A$2:$E$184,3,FALSE)</f>
        <v>3</v>
      </c>
      <c r="N72">
        <f>VLOOKUP(A72,'House Characteristics'!$A$2:$E$184,4,FALSE)</f>
        <v>2562</v>
      </c>
      <c r="O72" t="b">
        <f>VLOOKUP(A72,'House Characteristics'!$A$2:$E$184,5,FALSE)</f>
        <v>0</v>
      </c>
    </row>
    <row r="73" spans="1:15" x14ac:dyDescent="0.25">
      <c r="A73" t="str">
        <f t="shared" si="1"/>
        <v>6759 BROUGHTON CIRCLE</v>
      </c>
      <c r="B73">
        <v>0.152</v>
      </c>
      <c r="C73" t="s">
        <v>1080</v>
      </c>
      <c r="D73">
        <v>46077</v>
      </c>
      <c r="E73" s="1">
        <v>41516</v>
      </c>
      <c r="F73" s="4">
        <v>285000</v>
      </c>
      <c r="G73" s="2" t="s">
        <v>1031</v>
      </c>
      <c r="H73" t="s">
        <v>1126</v>
      </c>
      <c r="I73">
        <v>5</v>
      </c>
      <c r="J73">
        <v>60</v>
      </c>
      <c r="K73">
        <v>21</v>
      </c>
      <c r="L73">
        <f>VLOOKUP(A73,'House Characteristics'!$A$2:$E$184,2,FALSE)</f>
        <v>3</v>
      </c>
      <c r="M73">
        <f>VLOOKUP(A73,'House Characteristics'!$A$2:$E$184,3,FALSE)</f>
        <v>2</v>
      </c>
      <c r="N73">
        <f>VLOOKUP(A73,'House Characteristics'!$A$2:$E$184,4,FALSE)</f>
        <v>1360</v>
      </c>
      <c r="O73" t="b">
        <f>VLOOKUP(A73,'House Characteristics'!$A$2:$E$184,5,FALSE)</f>
        <v>0</v>
      </c>
    </row>
    <row r="74" spans="1:15" x14ac:dyDescent="0.25">
      <c r="A74" t="str">
        <f t="shared" si="1"/>
        <v>6736 IVES DR</v>
      </c>
      <c r="B74">
        <v>0.161</v>
      </c>
      <c r="C74" t="s">
        <v>1111</v>
      </c>
      <c r="D74">
        <v>46077</v>
      </c>
      <c r="E74" s="1">
        <v>41521</v>
      </c>
      <c r="F74" s="4">
        <v>279800</v>
      </c>
      <c r="G74" s="2" t="s">
        <v>1003</v>
      </c>
      <c r="H74" t="s">
        <v>1145</v>
      </c>
      <c r="I74">
        <v>5</v>
      </c>
      <c r="J74">
        <v>55</v>
      </c>
      <c r="K74">
        <v>12</v>
      </c>
      <c r="L74">
        <f>VLOOKUP(A74,'House Characteristics'!$A$2:$E$184,2,FALSE)</f>
        <v>4</v>
      </c>
      <c r="M74">
        <f>VLOOKUP(A74,'House Characteristics'!$A$2:$E$184,3,FALSE)</f>
        <v>2.5</v>
      </c>
      <c r="N74">
        <f>VLOOKUP(A74,'House Characteristics'!$A$2:$E$184,4,FALSE)</f>
        <v>2459</v>
      </c>
      <c r="O74" t="b">
        <f>VLOOKUP(A74,'House Characteristics'!$A$2:$E$184,5,FALSE)</f>
        <v>0</v>
      </c>
    </row>
    <row r="75" spans="1:15" x14ac:dyDescent="0.25">
      <c r="A75" t="str">
        <f t="shared" si="1"/>
        <v>6749 BRANFORD DR</v>
      </c>
      <c r="B75">
        <v>0.10299999999999999</v>
      </c>
      <c r="C75" t="s">
        <v>1069</v>
      </c>
      <c r="D75">
        <v>46077</v>
      </c>
      <c r="E75" s="1">
        <v>41550</v>
      </c>
      <c r="F75" s="4">
        <v>240000</v>
      </c>
      <c r="G75" s="2" t="s">
        <v>1032</v>
      </c>
      <c r="H75" t="s">
        <v>1129</v>
      </c>
      <c r="I75">
        <v>5</v>
      </c>
      <c r="J75">
        <v>59</v>
      </c>
      <c r="K75">
        <v>16</v>
      </c>
      <c r="L75">
        <f>VLOOKUP(A75,'House Characteristics'!$A$2:$E$184,2,FALSE)</f>
        <v>4</v>
      </c>
      <c r="M75">
        <f>VLOOKUP(A75,'House Characteristics'!$A$2:$E$184,3,FALSE)</f>
        <v>3</v>
      </c>
      <c r="N75">
        <f>VLOOKUP(A75,'House Characteristics'!$A$2:$E$184,4,FALSE)</f>
        <v>1856</v>
      </c>
      <c r="O75" t="b">
        <f>VLOOKUP(A75,'House Characteristics'!$A$2:$E$184,5,FALSE)</f>
        <v>0</v>
      </c>
    </row>
    <row r="76" spans="1:15" x14ac:dyDescent="0.25">
      <c r="A76" t="str">
        <f t="shared" si="1"/>
        <v>6256 STANHOPE PLACE</v>
      </c>
      <c r="B76">
        <v>0.18</v>
      </c>
      <c r="C76" t="s">
        <v>1119</v>
      </c>
      <c r="D76">
        <v>46077</v>
      </c>
      <c r="E76" s="1">
        <v>41529</v>
      </c>
      <c r="F76" s="4">
        <v>458000</v>
      </c>
      <c r="G76" s="2" t="s">
        <v>1033</v>
      </c>
      <c r="H76" t="s">
        <v>1135</v>
      </c>
      <c r="I76">
        <v>5</v>
      </c>
      <c r="J76">
        <v>59</v>
      </c>
      <c r="K76">
        <v>19</v>
      </c>
      <c r="L76">
        <f>VLOOKUP(A76,'House Characteristics'!$A$2:$E$184,2,FALSE)</f>
        <v>4</v>
      </c>
      <c r="M76">
        <f>VLOOKUP(A76,'House Characteristics'!$A$2:$E$184,3,FALSE)</f>
        <v>2.5</v>
      </c>
      <c r="N76">
        <f>VLOOKUP(A76,'House Characteristics'!$A$2:$E$184,4,FALSE)</f>
        <v>3660</v>
      </c>
      <c r="O76" t="b">
        <f>VLOOKUP(A76,'House Characteristics'!$A$2:$E$184,5,FALSE)</f>
        <v>0</v>
      </c>
    </row>
    <row r="77" spans="1:15" x14ac:dyDescent="0.25">
      <c r="A77" t="str">
        <f t="shared" si="1"/>
        <v>6736 BRANFORD DR</v>
      </c>
      <c r="B77">
        <v>0.10100000000000001</v>
      </c>
      <c r="C77" t="s">
        <v>1064</v>
      </c>
      <c r="D77">
        <v>46077</v>
      </c>
      <c r="E77" s="1">
        <v>41556</v>
      </c>
      <c r="F77" s="4">
        <v>218110</v>
      </c>
      <c r="G77" s="2" t="s">
        <v>1003</v>
      </c>
      <c r="H77" t="s">
        <v>1129</v>
      </c>
      <c r="I77">
        <v>5</v>
      </c>
      <c r="J77">
        <v>59</v>
      </c>
      <c r="K77">
        <v>16</v>
      </c>
      <c r="L77">
        <f>VLOOKUP(A77,'House Characteristics'!$A$2:$E$184,2,FALSE)</f>
        <v>4</v>
      </c>
      <c r="M77">
        <f>VLOOKUP(A77,'House Characteristics'!$A$2:$E$184,3,FALSE)</f>
        <v>2</v>
      </c>
      <c r="N77">
        <f>VLOOKUP(A77,'House Characteristics'!$A$2:$E$184,4,FALSE)</f>
        <v>1701</v>
      </c>
      <c r="O77" t="b">
        <f>VLOOKUP(A77,'House Characteristics'!$A$2:$E$184,5,FALSE)</f>
        <v>0</v>
      </c>
    </row>
    <row r="78" spans="1:15" x14ac:dyDescent="0.25">
      <c r="A78" t="str">
        <f t="shared" si="1"/>
        <v>6763 BRANFORD DR</v>
      </c>
      <c r="B78">
        <v>0.11899999999999999</v>
      </c>
      <c r="C78" t="s">
        <v>1061</v>
      </c>
      <c r="D78">
        <v>46077</v>
      </c>
      <c r="E78" s="1">
        <v>41564</v>
      </c>
      <c r="F78" s="4">
        <v>248000</v>
      </c>
      <c r="G78" s="2" t="s">
        <v>992</v>
      </c>
      <c r="H78" t="s">
        <v>1129</v>
      </c>
      <c r="I78">
        <v>5</v>
      </c>
      <c r="J78">
        <v>59</v>
      </c>
      <c r="K78">
        <v>16</v>
      </c>
      <c r="L78">
        <f>VLOOKUP(A78,'House Characteristics'!$A$2:$E$184,2,FALSE)</f>
        <v>3</v>
      </c>
      <c r="M78">
        <f>VLOOKUP(A78,'House Characteristics'!$A$2:$E$184,3,FALSE)</f>
        <v>2.5</v>
      </c>
      <c r="N78">
        <f>VLOOKUP(A78,'House Characteristics'!$A$2:$E$184,4,FALSE)</f>
        <v>1388</v>
      </c>
      <c r="O78" t="b">
        <f>VLOOKUP(A78,'House Characteristics'!$A$2:$E$184,5,FALSE)</f>
        <v>0</v>
      </c>
    </row>
    <row r="79" spans="1:15" x14ac:dyDescent="0.25">
      <c r="A79" t="str">
        <f t="shared" si="1"/>
        <v>6739 DORCHESTER DR</v>
      </c>
      <c r="B79">
        <v>0.16</v>
      </c>
      <c r="C79" t="s">
        <v>766</v>
      </c>
      <c r="D79">
        <v>46077</v>
      </c>
      <c r="E79" s="1">
        <v>41382</v>
      </c>
      <c r="F79" s="4">
        <v>366000</v>
      </c>
      <c r="G79" s="2" t="s">
        <v>1034</v>
      </c>
      <c r="H79" t="s">
        <v>990</v>
      </c>
      <c r="I79">
        <v>5</v>
      </c>
      <c r="J79">
        <v>60</v>
      </c>
      <c r="K79">
        <v>18</v>
      </c>
      <c r="L79">
        <f>VLOOKUP(A79,'House Characteristics'!$A$2:$E$184,2,FALSE)</f>
        <v>4</v>
      </c>
      <c r="M79">
        <f>VLOOKUP(A79,'House Characteristics'!$A$2:$E$184,3,FALSE)</f>
        <v>2.5</v>
      </c>
      <c r="N79">
        <f>VLOOKUP(A79,'House Characteristics'!$A$2:$E$184,4,FALSE)</f>
        <v>3048</v>
      </c>
      <c r="O79" t="b">
        <f>VLOOKUP(A79,'House Characteristics'!$A$2:$E$184,5,FALSE)</f>
        <v>1</v>
      </c>
    </row>
    <row r="80" spans="1:15" x14ac:dyDescent="0.25">
      <c r="A80" t="str">
        <f t="shared" si="1"/>
        <v>6495 FILSON TRACE</v>
      </c>
      <c r="B80">
        <v>0.20699999999999999</v>
      </c>
      <c r="C80" t="s">
        <v>1106</v>
      </c>
      <c r="D80">
        <v>46077</v>
      </c>
      <c r="E80" s="1">
        <v>41572</v>
      </c>
      <c r="F80" s="4">
        <v>450000</v>
      </c>
      <c r="G80" s="2" t="s">
        <v>1035</v>
      </c>
      <c r="H80" t="s">
        <v>1141</v>
      </c>
      <c r="I80">
        <v>5</v>
      </c>
      <c r="J80">
        <v>58</v>
      </c>
      <c r="K80">
        <v>17</v>
      </c>
      <c r="L80">
        <f>VLOOKUP(A80,'House Characteristics'!$A$2:$E$184,2,FALSE)</f>
        <v>4</v>
      </c>
      <c r="M80">
        <f>VLOOKUP(A80,'House Characteristics'!$A$2:$E$184,3,FALSE)</f>
        <v>3</v>
      </c>
      <c r="N80">
        <f>VLOOKUP(A80,'House Characteristics'!$A$2:$E$184,4,FALSE)</f>
        <v>3512</v>
      </c>
      <c r="O80" t="b">
        <f>VLOOKUP(A80,'House Characteristics'!$A$2:$E$184,5,FALSE)</f>
        <v>1</v>
      </c>
    </row>
    <row r="81" spans="1:15" x14ac:dyDescent="0.25">
      <c r="A81" t="str">
        <f t="shared" si="1"/>
        <v>6510 CURRENT LN</v>
      </c>
      <c r="B81">
        <v>0.129</v>
      </c>
      <c r="C81" t="s">
        <v>1369</v>
      </c>
      <c r="D81">
        <v>46077</v>
      </c>
      <c r="E81" s="1">
        <v>41505</v>
      </c>
      <c r="F81" s="4">
        <v>310000</v>
      </c>
      <c r="G81" s="2" t="s">
        <v>1036</v>
      </c>
      <c r="H81" t="s">
        <v>1342</v>
      </c>
      <c r="I81">
        <v>5</v>
      </c>
      <c r="J81">
        <v>63</v>
      </c>
      <c r="K81">
        <v>17</v>
      </c>
      <c r="L81">
        <f>VLOOKUP(A81,'House Characteristics'!$A$2:$E$184,2,FALSE)</f>
        <v>4</v>
      </c>
      <c r="M81">
        <f>VLOOKUP(A81,'House Characteristics'!$A$2:$E$184,3,FALSE)</f>
        <v>2.5</v>
      </c>
      <c r="N81">
        <f>VLOOKUP(A81,'House Characteristics'!$A$2:$E$184,4,FALSE)</f>
        <v>2890</v>
      </c>
      <c r="O81" t="b">
        <f>VLOOKUP(A81,'House Characteristics'!$A$2:$E$184,5,FALSE)</f>
        <v>0</v>
      </c>
    </row>
    <row r="82" spans="1:15" x14ac:dyDescent="0.25">
      <c r="A82" t="str">
        <f t="shared" si="1"/>
        <v>6780 LIMEHOUSE DR</v>
      </c>
      <c r="B82">
        <v>0.22</v>
      </c>
      <c r="C82" t="s">
        <v>1112</v>
      </c>
      <c r="D82">
        <v>46077</v>
      </c>
      <c r="E82" s="1">
        <v>41577</v>
      </c>
      <c r="F82" s="4">
        <v>380000</v>
      </c>
      <c r="G82" s="2" t="s">
        <v>1037</v>
      </c>
      <c r="H82" t="s">
        <v>1146</v>
      </c>
      <c r="I82">
        <v>5</v>
      </c>
      <c r="J82">
        <v>60</v>
      </c>
      <c r="K82">
        <v>17</v>
      </c>
      <c r="L82">
        <f>VLOOKUP(A82,'House Characteristics'!$A$2:$E$184,2,FALSE)</f>
        <v>4</v>
      </c>
      <c r="M82">
        <f>VLOOKUP(A82,'House Characteristics'!$A$2:$E$184,3,FALSE)</f>
        <v>2.5</v>
      </c>
      <c r="N82">
        <f>VLOOKUP(A82,'House Characteristics'!$A$2:$E$184,4,FALSE)</f>
        <v>3334</v>
      </c>
      <c r="O82" t="b">
        <f>VLOOKUP(A82,'House Characteristics'!$A$2:$E$184,5,FALSE)</f>
        <v>0</v>
      </c>
    </row>
    <row r="83" spans="1:15" x14ac:dyDescent="0.25">
      <c r="A83" t="str">
        <f t="shared" si="1"/>
        <v>6519 CHEW WAY</v>
      </c>
      <c r="B83">
        <v>0.13</v>
      </c>
      <c r="C83" t="s">
        <v>1155</v>
      </c>
      <c r="D83">
        <v>46077</v>
      </c>
      <c r="E83" s="1">
        <v>41416</v>
      </c>
      <c r="F83" s="4">
        <v>352000</v>
      </c>
      <c r="G83" s="2" t="s">
        <v>1038</v>
      </c>
      <c r="H83" t="s">
        <v>1138</v>
      </c>
      <c r="I83">
        <v>5</v>
      </c>
      <c r="J83">
        <v>57</v>
      </c>
      <c r="K83">
        <v>13</v>
      </c>
      <c r="L83">
        <f>VLOOKUP(A83,'House Characteristics'!$A$2:$E$184,2,FALSE)</f>
        <v>4</v>
      </c>
      <c r="M83">
        <f>VLOOKUP(A83,'House Characteristics'!$A$2:$E$184,3,FALSE)</f>
        <v>2.5</v>
      </c>
      <c r="N83">
        <f>VLOOKUP(A83,'House Characteristics'!$A$2:$E$184,4,FALSE)</f>
        <v>2464</v>
      </c>
      <c r="O83" t="b">
        <f>VLOOKUP(A83,'House Characteristics'!$A$2:$E$184,5,FALSE)</f>
        <v>0</v>
      </c>
    </row>
    <row r="84" spans="1:15" x14ac:dyDescent="0.25">
      <c r="A84" t="str">
        <f t="shared" si="1"/>
        <v>6693 CHEW WAY</v>
      </c>
      <c r="B84">
        <v>0.154</v>
      </c>
      <c r="C84" t="s">
        <v>1093</v>
      </c>
      <c r="D84">
        <v>46077</v>
      </c>
      <c r="E84" s="1">
        <v>41600</v>
      </c>
      <c r="F84" s="4">
        <v>418500</v>
      </c>
      <c r="G84" s="2" t="s">
        <v>1039</v>
      </c>
      <c r="H84" t="s">
        <v>1138</v>
      </c>
      <c r="I84">
        <v>5</v>
      </c>
      <c r="J84">
        <v>57</v>
      </c>
      <c r="K84">
        <v>13</v>
      </c>
      <c r="L84">
        <f>VLOOKUP(A84,'House Characteristics'!$A$2:$E$184,2,FALSE)</f>
        <v>4</v>
      </c>
      <c r="M84">
        <f>VLOOKUP(A84,'House Characteristics'!$A$2:$E$184,3,FALSE)</f>
        <v>3</v>
      </c>
      <c r="N84">
        <f>VLOOKUP(A84,'House Characteristics'!$A$2:$E$184,4,FALSE)</f>
        <v>3668</v>
      </c>
      <c r="O84" t="b">
        <f>VLOOKUP(A84,'House Characteristics'!$A$2:$E$184,5,FALSE)</f>
        <v>1</v>
      </c>
    </row>
    <row r="85" spans="1:15" x14ac:dyDescent="0.25">
      <c r="A85" t="str">
        <f t="shared" si="1"/>
        <v>6526 BROAD ST N</v>
      </c>
      <c r="B85">
        <v>0.23</v>
      </c>
      <c r="C85" t="s">
        <v>1074</v>
      </c>
      <c r="D85">
        <v>46077</v>
      </c>
      <c r="E85" s="1">
        <v>41585</v>
      </c>
      <c r="F85" s="4">
        <v>346390</v>
      </c>
      <c r="G85" s="2" t="s">
        <v>1040</v>
      </c>
      <c r="H85" t="s">
        <v>1136</v>
      </c>
      <c r="I85">
        <v>5</v>
      </c>
      <c r="J85">
        <v>55</v>
      </c>
      <c r="K85">
        <v>15</v>
      </c>
      <c r="L85">
        <f>VLOOKUP(A85,'House Characteristics'!$A$2:$E$184,2,FALSE)</f>
        <v>4</v>
      </c>
      <c r="M85">
        <f>VLOOKUP(A85,'House Characteristics'!$A$2:$E$184,3,FALSE)</f>
        <v>2</v>
      </c>
      <c r="N85">
        <f>VLOOKUP(A85,'House Characteristics'!$A$2:$E$184,4,FALSE)</f>
        <v>3264</v>
      </c>
      <c r="O85" t="b">
        <f>VLOOKUP(A85,'House Characteristics'!$A$2:$E$184,5,FALSE)</f>
        <v>0</v>
      </c>
    </row>
    <row r="86" spans="1:15" x14ac:dyDescent="0.25">
      <c r="A86" t="str">
        <f t="shared" si="1"/>
        <v>6268 STANHOPE PLACE</v>
      </c>
      <c r="B86">
        <v>0.18</v>
      </c>
      <c r="C86" t="s">
        <v>1120</v>
      </c>
      <c r="D86">
        <v>46077</v>
      </c>
      <c r="E86" s="1">
        <v>41495</v>
      </c>
      <c r="F86" s="4">
        <v>322000</v>
      </c>
      <c r="G86" s="2" t="s">
        <v>1041</v>
      </c>
      <c r="H86" t="s">
        <v>1135</v>
      </c>
      <c r="I86">
        <v>5</v>
      </c>
      <c r="J86">
        <v>59</v>
      </c>
      <c r="K86">
        <v>19</v>
      </c>
      <c r="L86">
        <f>VLOOKUP(A86,'House Characteristics'!$A$2:$E$184,2,FALSE)</f>
        <v>3</v>
      </c>
      <c r="M86">
        <f>VLOOKUP(A86,'House Characteristics'!$A$2:$E$184,3,FALSE)</f>
        <v>2.5</v>
      </c>
      <c r="N86">
        <f>VLOOKUP(A86,'House Characteristics'!$A$2:$E$184,4,FALSE)</f>
        <v>2105</v>
      </c>
      <c r="O86" t="b">
        <f>VLOOKUP(A86,'House Characteristics'!$A$2:$E$184,5,FALSE)</f>
        <v>0</v>
      </c>
    </row>
    <row r="87" spans="1:15" x14ac:dyDescent="0.25">
      <c r="A87" t="str">
        <f t="shared" si="1"/>
        <v>6268 STANHOPE PLACE</v>
      </c>
      <c r="B87">
        <v>0.18</v>
      </c>
      <c r="C87" t="s">
        <v>1120</v>
      </c>
      <c r="D87">
        <v>46077</v>
      </c>
      <c r="E87" s="1">
        <v>41583</v>
      </c>
      <c r="F87" s="4">
        <v>322000</v>
      </c>
      <c r="G87" s="2" t="s">
        <v>1041</v>
      </c>
      <c r="H87" t="s">
        <v>1135</v>
      </c>
      <c r="I87">
        <v>5</v>
      </c>
      <c r="J87">
        <v>59</v>
      </c>
      <c r="K87">
        <v>19</v>
      </c>
      <c r="L87">
        <f>VLOOKUP(A87,'House Characteristics'!$A$2:$E$184,2,FALSE)</f>
        <v>3</v>
      </c>
      <c r="M87">
        <f>VLOOKUP(A87,'House Characteristics'!$A$2:$E$184,3,FALSE)</f>
        <v>2.5</v>
      </c>
      <c r="N87">
        <f>VLOOKUP(A87,'House Characteristics'!$A$2:$E$184,4,FALSE)</f>
        <v>2105</v>
      </c>
      <c r="O87" t="b">
        <f>VLOOKUP(A87,'House Characteristics'!$A$2:$E$184,5,FALSE)</f>
        <v>0</v>
      </c>
    </row>
    <row r="88" spans="1:15" x14ac:dyDescent="0.25">
      <c r="A88" t="str">
        <f t="shared" si="1"/>
        <v>6734 BRANFORD DR</v>
      </c>
      <c r="B88">
        <v>0.10299999999999999</v>
      </c>
      <c r="C88" t="s">
        <v>1070</v>
      </c>
      <c r="D88">
        <v>46077</v>
      </c>
      <c r="E88" s="1">
        <v>41529</v>
      </c>
      <c r="F88" s="4">
        <v>286000</v>
      </c>
      <c r="G88" s="2" t="s">
        <v>1012</v>
      </c>
      <c r="H88" t="s">
        <v>1129</v>
      </c>
      <c r="I88">
        <v>5</v>
      </c>
      <c r="J88">
        <v>59</v>
      </c>
      <c r="K88">
        <v>16</v>
      </c>
      <c r="L88">
        <f>VLOOKUP(A88,'House Characteristics'!$A$2:$E$184,2,FALSE)</f>
        <v>4</v>
      </c>
      <c r="M88">
        <f>VLOOKUP(A88,'House Characteristics'!$A$2:$E$184,3,FALSE)</f>
        <v>2.5</v>
      </c>
      <c r="N88">
        <f>VLOOKUP(A88,'House Characteristics'!$A$2:$E$184,4,FALSE)</f>
        <v>1616</v>
      </c>
      <c r="O88" t="b">
        <f>VLOOKUP(A88,'House Characteristics'!$A$2:$E$184,5,FALSE)</f>
        <v>0</v>
      </c>
    </row>
    <row r="89" spans="1:15" x14ac:dyDescent="0.25">
      <c r="A89" t="str">
        <f t="shared" si="1"/>
        <v>6487 FILSON TRACE</v>
      </c>
      <c r="B89">
        <v>0.17899999999999999</v>
      </c>
      <c r="C89" t="s">
        <v>1107</v>
      </c>
      <c r="D89">
        <v>46077</v>
      </c>
      <c r="E89" s="1">
        <v>41604</v>
      </c>
      <c r="F89" s="4">
        <v>350000</v>
      </c>
      <c r="G89" s="2" t="s">
        <v>1042</v>
      </c>
      <c r="H89" t="s">
        <v>1141</v>
      </c>
      <c r="I89">
        <v>5</v>
      </c>
      <c r="J89">
        <v>58</v>
      </c>
      <c r="K89">
        <v>17</v>
      </c>
      <c r="L89">
        <f>VLOOKUP(A89,'House Characteristics'!$A$2:$E$184,2,FALSE)</f>
        <v>4</v>
      </c>
      <c r="M89">
        <f>VLOOKUP(A89,'House Characteristics'!$A$2:$E$184,3,FALSE)</f>
        <v>3</v>
      </c>
      <c r="N89">
        <f>VLOOKUP(A89,'House Characteristics'!$A$2:$E$184,4,FALSE)</f>
        <v>2425</v>
      </c>
      <c r="O89" t="b">
        <f>VLOOKUP(A89,'House Characteristics'!$A$2:$E$184,5,FALSE)</f>
        <v>0</v>
      </c>
    </row>
    <row r="90" spans="1:15" x14ac:dyDescent="0.25">
      <c r="A90" t="str">
        <f t="shared" si="1"/>
        <v>6541 CHEW WAY</v>
      </c>
      <c r="B90">
        <v>0.13</v>
      </c>
      <c r="C90" t="s">
        <v>1153</v>
      </c>
      <c r="D90">
        <v>46077</v>
      </c>
      <c r="E90" s="1">
        <v>41605</v>
      </c>
      <c r="F90" s="4">
        <v>323200</v>
      </c>
      <c r="G90" s="2" t="s">
        <v>988</v>
      </c>
      <c r="H90" t="s">
        <v>1138</v>
      </c>
      <c r="I90">
        <v>5</v>
      </c>
      <c r="J90">
        <v>57</v>
      </c>
      <c r="K90">
        <v>13</v>
      </c>
      <c r="L90">
        <f>VLOOKUP(A90,'House Characteristics'!$A$2:$E$184,2,FALSE)</f>
        <v>4</v>
      </c>
      <c r="M90">
        <f>VLOOKUP(A90,'House Characteristics'!$A$2:$E$184,3,FALSE)</f>
        <v>3</v>
      </c>
      <c r="N90">
        <f>VLOOKUP(A90,'House Characteristics'!$A$2:$E$184,4,FALSE)</f>
        <v>2835</v>
      </c>
      <c r="O90" t="b">
        <f>VLOOKUP(A90,'House Characteristics'!$A$2:$E$184,5,FALSE)</f>
        <v>0</v>
      </c>
    </row>
    <row r="91" spans="1:15" x14ac:dyDescent="0.25">
      <c r="A91" t="str">
        <f t="shared" si="1"/>
        <v>6764 BROUGHTON CIRCLE</v>
      </c>
      <c r="B91">
        <v>0.185</v>
      </c>
      <c r="C91" t="s">
        <v>1081</v>
      </c>
      <c r="D91">
        <v>46077</v>
      </c>
      <c r="E91" s="1">
        <v>41619</v>
      </c>
      <c r="F91" s="4">
        <v>310000</v>
      </c>
      <c r="G91" s="2" t="s">
        <v>1043</v>
      </c>
      <c r="H91" t="s">
        <v>1126</v>
      </c>
      <c r="I91">
        <v>5</v>
      </c>
      <c r="J91">
        <v>60</v>
      </c>
      <c r="K91">
        <v>21</v>
      </c>
      <c r="L91">
        <f>VLOOKUP(A91,'House Characteristics'!$A$2:$E$184,2,FALSE)</f>
        <v>3</v>
      </c>
      <c r="M91">
        <f>VLOOKUP(A91,'House Characteristics'!$A$2:$E$184,3,FALSE)</f>
        <v>2.5</v>
      </c>
      <c r="N91">
        <f>VLOOKUP(A91,'House Characteristics'!$A$2:$E$184,4,FALSE)</f>
        <v>1848</v>
      </c>
      <c r="O91" t="b">
        <f>VLOOKUP(A91,'House Characteristics'!$A$2:$E$184,5,FALSE)</f>
        <v>0</v>
      </c>
    </row>
    <row r="92" spans="1:15" x14ac:dyDescent="0.25">
      <c r="A92" t="str">
        <f t="shared" si="1"/>
        <v>6552 CHEW WAY</v>
      </c>
      <c r="B92">
        <v>0.14000000000000001</v>
      </c>
      <c r="C92" t="s">
        <v>1156</v>
      </c>
      <c r="D92">
        <v>46077</v>
      </c>
      <c r="E92" s="1">
        <v>41631</v>
      </c>
      <c r="F92" s="4">
        <v>352000</v>
      </c>
      <c r="G92" s="2" t="s">
        <v>1014</v>
      </c>
      <c r="H92" t="s">
        <v>1138</v>
      </c>
      <c r="I92">
        <v>5</v>
      </c>
      <c r="J92">
        <v>57</v>
      </c>
      <c r="K92">
        <v>13</v>
      </c>
      <c r="L92">
        <f>VLOOKUP(A92,'House Characteristics'!$A$2:$E$184,2,FALSE)</f>
        <v>3</v>
      </c>
      <c r="M92">
        <f>VLOOKUP(A92,'House Characteristics'!$A$2:$E$184,3,FALSE)</f>
        <v>2.5</v>
      </c>
      <c r="N92">
        <f>VLOOKUP(A92,'House Characteristics'!$A$2:$E$184,4,FALSE)</f>
        <v>2293</v>
      </c>
      <c r="O92" t="b">
        <f>VLOOKUP(A92,'House Characteristics'!$A$2:$E$184,5,FALSE)</f>
        <v>0</v>
      </c>
    </row>
    <row r="93" spans="1:15" x14ac:dyDescent="0.25">
      <c r="A93" t="str">
        <f t="shared" si="1"/>
        <v>6742 BRANFORD DR</v>
      </c>
      <c r="B93">
        <v>0.122</v>
      </c>
      <c r="C93" t="s">
        <v>1071</v>
      </c>
      <c r="D93">
        <v>46077</v>
      </c>
      <c r="E93" s="1">
        <v>41638</v>
      </c>
      <c r="F93" s="4">
        <v>250002</v>
      </c>
      <c r="G93" s="2" t="s">
        <v>1044</v>
      </c>
      <c r="H93" t="s">
        <v>1129</v>
      </c>
      <c r="I93">
        <v>5</v>
      </c>
      <c r="J93">
        <v>59</v>
      </c>
      <c r="K93">
        <v>16</v>
      </c>
      <c r="L93">
        <f>VLOOKUP(A93,'House Characteristics'!$A$2:$E$184,2,FALSE)</f>
        <v>3</v>
      </c>
      <c r="M93">
        <f>VLOOKUP(A93,'House Characteristics'!$A$2:$E$184,3,FALSE)</f>
        <v>3</v>
      </c>
      <c r="N93">
        <f>VLOOKUP(A93,'House Characteristics'!$A$2:$E$184,4,FALSE)</f>
        <v>2118</v>
      </c>
      <c r="O93" t="b">
        <f>VLOOKUP(A93,'House Characteristics'!$A$2:$E$184,5,FALSE)</f>
        <v>0</v>
      </c>
    </row>
    <row r="94" spans="1:15" x14ac:dyDescent="0.25">
      <c r="A94" t="str">
        <f t="shared" si="1"/>
        <v>6535 MILFORD CIRCLE</v>
      </c>
      <c r="B94">
        <v>0.22</v>
      </c>
      <c r="C94" t="s">
        <v>1116</v>
      </c>
      <c r="D94">
        <v>46077</v>
      </c>
      <c r="E94" s="1">
        <v>41473</v>
      </c>
      <c r="F94" s="4">
        <v>450000</v>
      </c>
      <c r="G94" s="2" t="s">
        <v>980</v>
      </c>
      <c r="H94" t="s">
        <v>1143</v>
      </c>
      <c r="I94">
        <v>5</v>
      </c>
      <c r="J94">
        <v>58</v>
      </c>
      <c r="K94">
        <v>19</v>
      </c>
      <c r="L94">
        <f>VLOOKUP(A94,'House Characteristics'!$A$2:$E$184,2,FALSE)</f>
        <v>4</v>
      </c>
      <c r="M94">
        <f>VLOOKUP(A94,'House Characteristics'!$A$2:$E$184,3,FALSE)</f>
        <v>3</v>
      </c>
      <c r="N94">
        <f>VLOOKUP(A94,'House Characteristics'!$A$2:$E$184,4,FALSE)</f>
        <v>3966</v>
      </c>
      <c r="O94" t="b">
        <f>VLOOKUP(A94,'House Characteristics'!$A$2:$E$184,5,FALSE)</f>
        <v>0</v>
      </c>
    </row>
  </sheetData>
  <pageMargins left="0.7" right="0.7" top="0.75" bottom="0.75" header="0.3" footer="0.3"/>
  <pageSetup orientation="portrait" horizontalDpi="0" verticalDpi="0" r:id="rId1"/>
  <ignoredErrors>
    <ignoredError sqref="A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5"/>
  <sheetViews>
    <sheetView workbookViewId="0">
      <selection activeCell="L15" sqref="L15"/>
    </sheetView>
  </sheetViews>
  <sheetFormatPr defaultRowHeight="15" x14ac:dyDescent="0.25"/>
  <cols>
    <col min="1" max="1" width="10.7109375" customWidth="1"/>
    <col min="2" max="2" width="11.140625" bestFit="1" customWidth="1"/>
    <col min="3" max="5" width="11.140625" hidden="1" customWidth="1"/>
    <col min="6" max="6" width="10.140625" hidden="1" customWidth="1"/>
    <col min="7" max="7" width="6.28515625" customWidth="1"/>
    <col min="8" max="8" width="11.140625" customWidth="1"/>
    <col min="9" max="14" width="9.140625" customWidth="1"/>
    <col min="15" max="15" width="10.28515625" bestFit="1" customWidth="1"/>
  </cols>
  <sheetData>
    <row r="1" spans="1:38" ht="17.25" x14ac:dyDescent="0.25">
      <c r="A1" t="s">
        <v>1385</v>
      </c>
      <c r="B1" s="11" t="s">
        <v>1372</v>
      </c>
      <c r="C1" s="11" t="s">
        <v>1373</v>
      </c>
      <c r="D1" s="11" t="s">
        <v>1374</v>
      </c>
      <c r="E1" s="11" t="s">
        <v>1375</v>
      </c>
      <c r="F1" s="11" t="s">
        <v>1376</v>
      </c>
      <c r="G1" s="12" t="s">
        <v>1377</v>
      </c>
      <c r="H1" s="11" t="s">
        <v>1378</v>
      </c>
      <c r="I1" s="11" t="s">
        <v>1379</v>
      </c>
      <c r="J1" s="11" t="s">
        <v>1380</v>
      </c>
      <c r="K1" s="2" t="s">
        <v>1381</v>
      </c>
      <c r="L1" t="s">
        <v>1382</v>
      </c>
      <c r="M1" t="s">
        <v>1383</v>
      </c>
      <c r="N1" t="s">
        <v>1387</v>
      </c>
      <c r="O1" t="s">
        <v>1388</v>
      </c>
    </row>
    <row r="2" spans="1:38" x14ac:dyDescent="0.25">
      <c r="A2">
        <v>2011</v>
      </c>
      <c r="B2" s="13">
        <v>324925</v>
      </c>
      <c r="C2" s="13">
        <v>90000</v>
      </c>
      <c r="D2" s="13">
        <v>332000</v>
      </c>
      <c r="E2" s="13">
        <v>468000</v>
      </c>
      <c r="F2" s="13">
        <v>75228.1499600471</v>
      </c>
      <c r="G2" s="3">
        <v>52</v>
      </c>
      <c r="H2" s="4">
        <v>16896100</v>
      </c>
      <c r="I2" s="3">
        <v>127768</v>
      </c>
      <c r="J2" s="13">
        <f>H2/I2</f>
        <v>132.2404670966126</v>
      </c>
      <c r="K2" s="2">
        <v>2457.0769230769229</v>
      </c>
      <c r="L2" s="14">
        <v>3.5</v>
      </c>
      <c r="M2" s="14">
        <v>2.4519230769230771</v>
      </c>
      <c r="N2" s="15">
        <v>0.23076923076923078</v>
      </c>
      <c r="O2" s="7" t="s">
        <v>1384</v>
      </c>
    </row>
    <row r="3" spans="1:38" x14ac:dyDescent="0.25">
      <c r="A3">
        <v>2012</v>
      </c>
      <c r="B3" s="13">
        <v>331381.32406249997</v>
      </c>
      <c r="C3" s="13">
        <v>192000</v>
      </c>
      <c r="D3" s="13">
        <v>323229.93</v>
      </c>
      <c r="E3" s="13">
        <v>502000</v>
      </c>
      <c r="F3" s="13">
        <v>74769.009233328703</v>
      </c>
      <c r="G3" s="3">
        <v>64</v>
      </c>
      <c r="H3" s="4">
        <v>21208404.739999998</v>
      </c>
      <c r="I3" s="3">
        <v>156319</v>
      </c>
      <c r="J3" s="13">
        <f t="shared" ref="J3:J5" si="0">H3/I3</f>
        <v>135.6738767520263</v>
      </c>
      <c r="K3" s="2">
        <v>2442.484375</v>
      </c>
      <c r="L3" s="14">
        <v>3.609375</v>
      </c>
      <c r="M3" s="14">
        <v>2.59375</v>
      </c>
      <c r="N3" s="15">
        <v>0.265625</v>
      </c>
      <c r="O3" s="22">
        <f>(B3-B2)/B2</f>
        <v>1.9870197930291527E-2</v>
      </c>
    </row>
    <row r="4" spans="1:38" x14ac:dyDescent="0.25">
      <c r="A4">
        <v>2013</v>
      </c>
      <c r="B4" s="17">
        <f>AVERAGE(Neighborhood!F2:F94)</f>
        <v>345181.05483870965</v>
      </c>
      <c r="C4" s="17">
        <f>MIN(Neighborhood!F2:F94)</f>
        <v>192000</v>
      </c>
      <c r="D4" s="17">
        <f>MEDIAN(Neighborhood!F2:F94)</f>
        <v>340000</v>
      </c>
      <c r="E4" s="17">
        <f>MAX(Neighborhood!F2:F94)</f>
        <v>538189.1</v>
      </c>
      <c r="F4" s="17">
        <f>_xlfn.STDEV.P(Neighborhood!F2:F94)</f>
        <v>72955.046259123759</v>
      </c>
      <c r="G4" s="18">
        <f>COUNT(Neighborhood!F2:F94)</f>
        <v>93</v>
      </c>
      <c r="H4" s="19">
        <f>SUM(Neighborhood!F2:F94)</f>
        <v>32101838.099999998</v>
      </c>
      <c r="I4" s="18">
        <f>SUM(Neighborhood!N2:N94)</f>
        <v>228289</v>
      </c>
      <c r="J4" s="17">
        <f t="shared" si="0"/>
        <v>140.61929440314688</v>
      </c>
      <c r="K4" s="20">
        <f>AVERAGE(Neighborhood!N2:N94)</f>
        <v>2454.7204301075267</v>
      </c>
      <c r="L4" s="21">
        <f>AVERAGE(Neighborhood!L2:L94)</f>
        <v>3.6021505376344085</v>
      </c>
      <c r="M4" s="21">
        <f>AVERAGE(Neighborhood!M2:M94)</f>
        <v>2.5806451612903225</v>
      </c>
      <c r="N4" s="22">
        <f>COUNTIF(Neighborhood!O2:O94,"TRUE")/G4</f>
        <v>0.26881720430107525</v>
      </c>
      <c r="O4" s="22">
        <f>(B4-B3)/B3</f>
        <v>4.1643055218184191E-2</v>
      </c>
    </row>
    <row r="5" spans="1:38" x14ac:dyDescent="0.25">
      <c r="A5">
        <v>2014</v>
      </c>
      <c r="B5" s="13">
        <v>410686.73333333334</v>
      </c>
      <c r="C5" s="13">
        <v>220000</v>
      </c>
      <c r="D5" s="13">
        <v>419900</v>
      </c>
      <c r="E5" s="13">
        <v>588000</v>
      </c>
      <c r="F5" s="13">
        <v>91891.70389219647</v>
      </c>
      <c r="G5" s="3">
        <v>30</v>
      </c>
      <c r="H5" s="4">
        <v>12320602</v>
      </c>
      <c r="I5" s="3">
        <v>82594</v>
      </c>
      <c r="J5" s="13">
        <f t="shared" si="0"/>
        <v>149.17066615008355</v>
      </c>
      <c r="K5" s="2">
        <v>2753.1333333333332</v>
      </c>
      <c r="L5" s="14">
        <v>3.8333333333333335</v>
      </c>
      <c r="M5" s="14">
        <v>2.7833333333333332</v>
      </c>
      <c r="N5" s="15">
        <v>0.43333333333333335</v>
      </c>
      <c r="O5" s="22">
        <f>(B5-B4)/B4</f>
        <v>0.18977194019304469</v>
      </c>
    </row>
    <row r="6" spans="1:38" x14ac:dyDescent="0.25">
      <c r="A6" s="10"/>
      <c r="B6" s="17"/>
      <c r="C6" s="17"/>
      <c r="D6" s="17"/>
      <c r="E6" s="17"/>
      <c r="F6" s="17"/>
      <c r="G6" s="18"/>
      <c r="H6" s="18"/>
      <c r="I6" s="18"/>
      <c r="J6" s="1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8" ht="15" customHeight="1" x14ac:dyDescent="0.25">
      <c r="A7" s="34" t="s">
        <v>1389</v>
      </c>
      <c r="B7" s="23">
        <f>(B5-B4)/B4</f>
        <v>0.18977194019304469</v>
      </c>
      <c r="C7" s="24"/>
      <c r="D7" s="24"/>
      <c r="E7" s="24"/>
      <c r="F7" s="24"/>
      <c r="G7" s="25"/>
      <c r="H7" s="26"/>
      <c r="I7" s="27"/>
      <c r="J7" s="24"/>
      <c r="K7" s="23">
        <f>(K5-K4)/K4</f>
        <v>0.12156696117640363</v>
      </c>
      <c r="L7" s="23">
        <f>(L5-L4)/L4</f>
        <v>6.4179104477612006E-2</v>
      </c>
      <c r="M7" s="23">
        <f>(M5-M4)/M4</f>
        <v>7.8541666666666649E-2</v>
      </c>
      <c r="N7" s="23">
        <f>(N5-N4)/N4</f>
        <v>0.61200000000000021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8" x14ac:dyDescent="0.25">
      <c r="A8" s="34"/>
      <c r="B8" s="28">
        <f>B5-B4</f>
        <v>65505.678494623688</v>
      </c>
      <c r="C8" s="29"/>
      <c r="D8" s="29"/>
      <c r="E8" s="29"/>
      <c r="F8" s="29"/>
      <c r="G8" s="29"/>
      <c r="H8" s="29"/>
      <c r="I8" s="29"/>
      <c r="J8" s="29"/>
      <c r="K8" s="30">
        <f>K5-K4</f>
        <v>298.41290322580653</v>
      </c>
      <c r="L8" s="31">
        <f t="shared" ref="L8:N8" si="1">L5-L4</f>
        <v>0.23118279569892497</v>
      </c>
      <c r="M8" s="31">
        <f t="shared" si="1"/>
        <v>0.20268817204301071</v>
      </c>
      <c r="N8" s="32">
        <f t="shared" si="1"/>
        <v>0.1645161290322581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8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8" x14ac:dyDescent="0.25">
      <c r="A10" s="10" t="s">
        <v>1386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9">
        <f>K8*((H4+H5)/(I4+I5))</f>
        <v>42640.573201543622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x14ac:dyDescent="0.25">
      <c r="A11" s="10" t="s">
        <v>1390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9">
        <f>N8*L17</f>
        <v>15656.01290322581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x14ac:dyDescent="0.25">
      <c r="A13" s="10" t="s">
        <v>1392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9">
        <f>L11+L10</f>
        <v>58296.586104769434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x14ac:dyDescent="0.25">
      <c r="A14" s="10" t="s">
        <v>1393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9">
        <f>B8-L13</f>
        <v>7209.0923898542533</v>
      </c>
      <c r="M14" s="2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x14ac:dyDescent="0.25">
      <c r="A15" s="10" t="s">
        <v>1394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2">
        <f>L14/B4</f>
        <v>2.0884959614086571E-2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x14ac:dyDescent="0.25">
      <c r="A17" s="10" t="s">
        <v>1391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9">
        <v>95164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8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8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8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8" x14ac:dyDescent="0.25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2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8" x14ac:dyDescent="0.25">
      <c r="A23" s="19"/>
      <c r="B23" s="18"/>
      <c r="C23" s="19"/>
      <c r="D23" s="19"/>
      <c r="E23" s="17"/>
      <c r="F23" s="17"/>
      <c r="G23" s="10"/>
      <c r="H23" s="19"/>
      <c r="I23" s="10"/>
      <c r="J23" s="17"/>
      <c r="K23" s="20"/>
      <c r="L23" s="21"/>
      <c r="M23" s="21"/>
      <c r="N23" s="2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8" x14ac:dyDescent="0.25">
      <c r="A24" s="19"/>
      <c r="B24" s="18"/>
      <c r="C24" s="19"/>
      <c r="D24" s="19"/>
      <c r="E24" s="17"/>
      <c r="F24" s="17"/>
      <c r="G24" s="33"/>
      <c r="H24" s="19"/>
      <c r="I24" s="10"/>
      <c r="J24" s="17"/>
      <c r="K24" s="20"/>
      <c r="L24" s="21"/>
      <c r="M24" s="21"/>
      <c r="N24" s="22"/>
      <c r="O24" s="2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8" x14ac:dyDescent="0.25">
      <c r="A25" s="19"/>
      <c r="B25" s="18"/>
      <c r="C25" s="19"/>
      <c r="D25" s="19"/>
      <c r="E25" s="17"/>
      <c r="F25" s="17"/>
      <c r="G25" s="33"/>
      <c r="H25" s="19"/>
      <c r="I25" s="10"/>
      <c r="J25" s="17"/>
      <c r="K25" s="20"/>
      <c r="L25" s="21"/>
      <c r="M25" s="21"/>
      <c r="N25" s="22"/>
      <c r="O25" s="2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8" x14ac:dyDescent="0.25">
      <c r="A26" s="19"/>
      <c r="B26" s="18"/>
      <c r="C26" s="19"/>
      <c r="D26" s="19"/>
      <c r="E26" s="17"/>
      <c r="F26" s="17"/>
      <c r="G26" s="33"/>
      <c r="H26" s="19"/>
      <c r="I26" s="10"/>
      <c r="J26" s="17"/>
      <c r="K26" s="20"/>
      <c r="L26" s="21"/>
      <c r="M26" s="21"/>
      <c r="N26" s="22"/>
      <c r="O26" s="2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8" x14ac:dyDescent="0.25">
      <c r="A27" s="19"/>
      <c r="B27" s="18"/>
      <c r="C27" s="19"/>
      <c r="D27" s="19"/>
      <c r="E27" s="17"/>
      <c r="F27" s="1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8" x14ac:dyDescent="0.25">
      <c r="A28" s="4"/>
      <c r="B28" s="3"/>
      <c r="C28" s="4"/>
      <c r="D28" s="4"/>
      <c r="E28" s="13"/>
      <c r="F28" s="13"/>
      <c r="H28" s="4"/>
      <c r="J28" s="13"/>
    </row>
    <row r="29" spans="1:38" x14ac:dyDescent="0.25">
      <c r="A29" s="4"/>
      <c r="B29" s="3"/>
      <c r="C29" s="4"/>
      <c r="D29" s="4"/>
    </row>
    <row r="30" spans="1:38" x14ac:dyDescent="0.25">
      <c r="A30" s="4"/>
      <c r="B30" s="3"/>
      <c r="C30" s="4"/>
      <c r="D30" s="4"/>
    </row>
    <row r="31" spans="1:38" x14ac:dyDescent="0.25">
      <c r="A31" s="4"/>
      <c r="B31" s="3"/>
      <c r="C31" s="4"/>
      <c r="D31" s="4"/>
      <c r="E31" s="13"/>
      <c r="F31" s="13"/>
      <c r="H31" s="13"/>
      <c r="I31" s="13"/>
      <c r="J31" s="13"/>
      <c r="K31" s="2"/>
    </row>
    <row r="32" spans="1:38" x14ac:dyDescent="0.25">
      <c r="A32" s="4"/>
      <c r="B32" s="3"/>
      <c r="C32" s="4"/>
      <c r="D32" s="4"/>
      <c r="E32" s="13"/>
      <c r="F32" s="13"/>
      <c r="H32" s="4"/>
      <c r="J32" s="13"/>
      <c r="K32" s="2"/>
      <c r="L32" s="14"/>
      <c r="M32" s="14"/>
      <c r="N32" s="15"/>
    </row>
    <row r="33" spans="1:15" x14ac:dyDescent="0.25">
      <c r="A33" s="4"/>
      <c r="B33" s="3"/>
      <c r="C33" s="4"/>
      <c r="D33" s="4"/>
      <c r="E33" s="13"/>
      <c r="F33" s="13"/>
      <c r="G33" s="16"/>
      <c r="H33" s="4"/>
      <c r="J33" s="13"/>
      <c r="K33" s="2"/>
      <c r="L33" s="14"/>
      <c r="M33" s="14"/>
      <c r="N33" s="15"/>
      <c r="O33" s="15"/>
    </row>
    <row r="34" spans="1:15" x14ac:dyDescent="0.25">
      <c r="A34" s="4"/>
      <c r="B34" s="3"/>
      <c r="C34" s="4"/>
      <c r="D34" s="4"/>
      <c r="E34" s="13"/>
      <c r="F34" s="13"/>
      <c r="G34" s="16"/>
      <c r="H34" s="4"/>
      <c r="J34" s="13"/>
      <c r="K34" s="2"/>
      <c r="L34" s="14"/>
      <c r="M34" s="14"/>
      <c r="N34" s="15"/>
      <c r="O34" s="15"/>
    </row>
    <row r="35" spans="1:15" x14ac:dyDescent="0.25">
      <c r="A35" s="4"/>
      <c r="B35" s="3"/>
      <c r="C35" s="4"/>
      <c r="D35" s="4"/>
      <c r="E35" s="13"/>
      <c r="F35" s="13"/>
      <c r="G35" s="16"/>
      <c r="H35" s="4"/>
      <c r="J35" s="13"/>
      <c r="K35" s="2"/>
      <c r="L35" s="14"/>
      <c r="M35" s="14"/>
      <c r="N35" s="15"/>
      <c r="O35" s="15"/>
    </row>
    <row r="36" spans="1:15" x14ac:dyDescent="0.25">
      <c r="A36" s="4"/>
      <c r="B36" s="3"/>
      <c r="C36" s="4"/>
      <c r="D36" s="4"/>
      <c r="E36" s="13"/>
      <c r="F36" s="13"/>
    </row>
    <row r="37" spans="1:15" x14ac:dyDescent="0.25">
      <c r="A37" s="4"/>
      <c r="B37" s="3"/>
      <c r="C37" s="4"/>
      <c r="D37" s="4"/>
      <c r="E37" s="13"/>
      <c r="F37" s="13"/>
      <c r="H37" s="4"/>
      <c r="J37" s="13"/>
    </row>
    <row r="38" spans="1:15" x14ac:dyDescent="0.25">
      <c r="A38" s="4"/>
      <c r="B38" s="3"/>
      <c r="C38" s="4"/>
      <c r="D38" s="4"/>
    </row>
    <row r="39" spans="1:15" x14ac:dyDescent="0.25">
      <c r="A39" s="4"/>
      <c r="B39" s="3"/>
      <c r="C39" s="4"/>
      <c r="D39" s="4"/>
    </row>
    <row r="40" spans="1:15" x14ac:dyDescent="0.25">
      <c r="A40" s="4"/>
      <c r="B40" s="3"/>
      <c r="C40" s="4"/>
      <c r="D40" s="4"/>
    </row>
    <row r="41" spans="1:15" x14ac:dyDescent="0.25">
      <c r="A41" s="4"/>
      <c r="B41" s="3"/>
      <c r="C41" s="4"/>
      <c r="D41" s="4"/>
    </row>
    <row r="42" spans="1:15" x14ac:dyDescent="0.25">
      <c r="A42" s="4"/>
      <c r="B42" s="3"/>
      <c r="C42" s="4"/>
      <c r="D42" s="4"/>
    </row>
    <row r="43" spans="1:15" x14ac:dyDescent="0.25">
      <c r="A43" s="4"/>
      <c r="B43" s="3"/>
      <c r="C43" s="4"/>
      <c r="D43" s="4"/>
    </row>
    <row r="44" spans="1:15" x14ac:dyDescent="0.25">
      <c r="A44" s="4"/>
      <c r="B44" s="3"/>
      <c r="C44" s="4"/>
      <c r="D44" s="4"/>
    </row>
    <row r="45" spans="1:15" x14ac:dyDescent="0.25">
      <c r="A45" s="4"/>
      <c r="B45" s="3"/>
      <c r="C45" s="4"/>
      <c r="D45" s="4"/>
    </row>
    <row r="46" spans="1:15" x14ac:dyDescent="0.25">
      <c r="A46" s="4"/>
      <c r="B46" s="3"/>
      <c r="C46" s="4"/>
      <c r="D46" s="4"/>
    </row>
    <row r="47" spans="1:15" x14ac:dyDescent="0.25">
      <c r="A47" s="4"/>
      <c r="B47" s="3"/>
      <c r="C47" s="4"/>
      <c r="D47" s="4"/>
    </row>
    <row r="48" spans="1:15" x14ac:dyDescent="0.25">
      <c r="A48" s="4"/>
      <c r="B48" s="3"/>
      <c r="C48" s="4"/>
      <c r="D48" s="4"/>
    </row>
    <row r="49" spans="1:4" x14ac:dyDescent="0.25">
      <c r="A49" s="4"/>
      <c r="B49" s="3"/>
      <c r="C49" s="4"/>
      <c r="D49" s="4"/>
    </row>
    <row r="50" spans="1:4" x14ac:dyDescent="0.25">
      <c r="A50" s="4"/>
      <c r="B50" s="3"/>
      <c r="C50" s="4"/>
      <c r="D50" s="4"/>
    </row>
    <row r="51" spans="1:4" x14ac:dyDescent="0.25">
      <c r="A51" s="4"/>
      <c r="B51" s="3"/>
      <c r="C51" s="4"/>
      <c r="D51" s="4"/>
    </row>
    <row r="52" spans="1:4" x14ac:dyDescent="0.25">
      <c r="A52" s="4"/>
      <c r="B52" s="3"/>
      <c r="C52" s="4"/>
      <c r="D52" s="4"/>
    </row>
    <row r="53" spans="1:4" x14ac:dyDescent="0.25">
      <c r="A53" s="4"/>
      <c r="B53" s="3"/>
      <c r="C53" s="4"/>
      <c r="D53" s="4"/>
    </row>
    <row r="54" spans="1:4" x14ac:dyDescent="0.25">
      <c r="A54" s="4"/>
      <c r="B54" s="3"/>
      <c r="C54" s="4"/>
      <c r="D54" s="4"/>
    </row>
    <row r="55" spans="1:4" x14ac:dyDescent="0.25">
      <c r="A55" s="4"/>
      <c r="B55" s="3"/>
      <c r="C55" s="4"/>
      <c r="D55" s="4"/>
    </row>
    <row r="56" spans="1:4" x14ac:dyDescent="0.25">
      <c r="A56" s="4"/>
      <c r="B56" s="3"/>
      <c r="C56" s="4"/>
      <c r="D56" s="4"/>
    </row>
    <row r="57" spans="1:4" x14ac:dyDescent="0.25">
      <c r="A57" s="4"/>
      <c r="B57" s="3"/>
      <c r="C57" s="4"/>
      <c r="D57" s="4"/>
    </row>
    <row r="58" spans="1:4" x14ac:dyDescent="0.25">
      <c r="A58" s="4"/>
      <c r="B58" s="3"/>
      <c r="C58" s="4"/>
      <c r="D58" s="4"/>
    </row>
    <row r="59" spans="1:4" x14ac:dyDescent="0.25">
      <c r="A59" s="4"/>
      <c r="B59" s="3"/>
      <c r="C59" s="4"/>
      <c r="D59" s="4"/>
    </row>
    <row r="60" spans="1:4" x14ac:dyDescent="0.25">
      <c r="A60" s="4"/>
      <c r="B60" s="3"/>
      <c r="C60" s="4"/>
      <c r="D60" s="4"/>
    </row>
    <row r="61" spans="1:4" x14ac:dyDescent="0.25">
      <c r="A61" s="4"/>
      <c r="B61" s="3"/>
      <c r="C61" s="4"/>
      <c r="D61" s="4"/>
    </row>
    <row r="62" spans="1:4" x14ac:dyDescent="0.25">
      <c r="A62" s="4"/>
      <c r="B62" s="3"/>
      <c r="C62" s="4"/>
      <c r="D62" s="4"/>
    </row>
    <row r="63" spans="1:4" x14ac:dyDescent="0.25">
      <c r="A63" s="4"/>
      <c r="B63" s="3"/>
      <c r="C63" s="4"/>
      <c r="D63" s="4"/>
    </row>
    <row r="64" spans="1:4" x14ac:dyDescent="0.25">
      <c r="A64" s="4"/>
      <c r="B64" s="3"/>
      <c r="C64" s="4"/>
      <c r="D64" s="4"/>
    </row>
    <row r="65" spans="1:4" x14ac:dyDescent="0.25">
      <c r="A65" s="4"/>
      <c r="B65" s="3"/>
      <c r="C65" s="4"/>
      <c r="D65" s="4"/>
    </row>
    <row r="66" spans="1:4" x14ac:dyDescent="0.25">
      <c r="A66" s="4"/>
      <c r="B66" s="3"/>
      <c r="C66" s="4"/>
      <c r="D66" s="4"/>
    </row>
    <row r="67" spans="1:4" x14ac:dyDescent="0.25">
      <c r="A67" s="4"/>
      <c r="B67" s="3"/>
      <c r="C67" s="4"/>
      <c r="D67" s="4"/>
    </row>
    <row r="68" spans="1:4" x14ac:dyDescent="0.25">
      <c r="A68" s="4"/>
      <c r="B68" s="3"/>
      <c r="C68" s="4"/>
      <c r="D68" s="4"/>
    </row>
    <row r="69" spans="1:4" x14ac:dyDescent="0.25">
      <c r="A69" s="4"/>
      <c r="B69" s="3"/>
      <c r="C69" s="4"/>
      <c r="D69" s="4"/>
    </row>
    <row r="70" spans="1:4" x14ac:dyDescent="0.25">
      <c r="A70" s="4"/>
      <c r="B70" s="3"/>
      <c r="C70" s="4"/>
      <c r="D70" s="4"/>
    </row>
    <row r="71" spans="1:4" x14ac:dyDescent="0.25">
      <c r="A71" s="4"/>
      <c r="B71" s="3"/>
      <c r="C71" s="4"/>
      <c r="D71" s="4"/>
    </row>
    <row r="72" spans="1:4" x14ac:dyDescent="0.25">
      <c r="A72" s="4"/>
      <c r="B72" s="3"/>
      <c r="C72" s="4"/>
      <c r="D72" s="4"/>
    </row>
    <row r="73" spans="1:4" x14ac:dyDescent="0.25">
      <c r="A73" s="4"/>
      <c r="B73" s="3"/>
      <c r="C73" s="4"/>
      <c r="D73" s="4"/>
    </row>
    <row r="74" spans="1:4" x14ac:dyDescent="0.25">
      <c r="A74" s="4"/>
      <c r="B74" s="3"/>
      <c r="C74" s="4"/>
      <c r="D74" s="4"/>
    </row>
    <row r="75" spans="1:4" x14ac:dyDescent="0.25">
      <c r="A75" s="4"/>
      <c r="B75" s="3"/>
      <c r="C75" s="4"/>
      <c r="D75" s="4"/>
    </row>
    <row r="76" spans="1:4" x14ac:dyDescent="0.25">
      <c r="A76" s="4"/>
      <c r="B76" s="3"/>
      <c r="C76" s="4"/>
      <c r="D76" s="4"/>
    </row>
    <row r="77" spans="1:4" x14ac:dyDescent="0.25">
      <c r="A77" s="4"/>
      <c r="B77" s="3"/>
      <c r="C77" s="4"/>
      <c r="D77" s="4"/>
    </row>
    <row r="78" spans="1:4" x14ac:dyDescent="0.25">
      <c r="A78" s="4"/>
      <c r="B78" s="3"/>
      <c r="C78" s="4"/>
      <c r="D78" s="4"/>
    </row>
    <row r="79" spans="1:4" x14ac:dyDescent="0.25">
      <c r="A79" s="4"/>
      <c r="B79" s="3"/>
      <c r="C79" s="4"/>
      <c r="D79" s="4"/>
    </row>
    <row r="80" spans="1:4" x14ac:dyDescent="0.25">
      <c r="A80" s="4"/>
      <c r="B80" s="3"/>
      <c r="C80" s="4"/>
      <c r="D80" s="4"/>
    </row>
    <row r="81" spans="1:4" x14ac:dyDescent="0.25">
      <c r="A81" s="4"/>
      <c r="B81" s="3"/>
      <c r="C81" s="4"/>
      <c r="D81" s="4"/>
    </row>
    <row r="82" spans="1:4" x14ac:dyDescent="0.25">
      <c r="A82" s="4"/>
      <c r="B82" s="3"/>
      <c r="C82" s="4"/>
      <c r="D82" s="4"/>
    </row>
    <row r="83" spans="1:4" x14ac:dyDescent="0.25">
      <c r="A83" s="4"/>
      <c r="B83" s="3"/>
      <c r="C83" s="4"/>
      <c r="D83" s="4"/>
    </row>
    <row r="84" spans="1:4" x14ac:dyDescent="0.25">
      <c r="A84" s="4"/>
      <c r="B84" s="3"/>
      <c r="C84" s="4"/>
      <c r="D84" s="4"/>
    </row>
    <row r="85" spans="1:4" x14ac:dyDescent="0.25">
      <c r="A85" s="4"/>
      <c r="B85" s="3"/>
      <c r="C85" s="4"/>
      <c r="D85" s="4"/>
    </row>
    <row r="86" spans="1:4" x14ac:dyDescent="0.25">
      <c r="A86" s="4"/>
      <c r="B86" s="3"/>
      <c r="C86" s="4"/>
      <c r="D86" s="4"/>
    </row>
    <row r="87" spans="1:4" x14ac:dyDescent="0.25">
      <c r="A87" s="4"/>
      <c r="B87" s="3"/>
      <c r="C87" s="4"/>
      <c r="D87" s="4"/>
    </row>
    <row r="88" spans="1:4" x14ac:dyDescent="0.25">
      <c r="A88" s="4"/>
      <c r="B88" s="3"/>
      <c r="C88" s="4"/>
      <c r="D88" s="4"/>
    </row>
    <row r="89" spans="1:4" x14ac:dyDescent="0.25">
      <c r="A89" s="4"/>
      <c r="B89" s="3"/>
      <c r="C89" s="4"/>
      <c r="D89" s="4"/>
    </row>
    <row r="90" spans="1:4" x14ac:dyDescent="0.25">
      <c r="A90" s="4"/>
      <c r="B90" s="3"/>
      <c r="C90" s="4"/>
      <c r="D90" s="4"/>
    </row>
    <row r="91" spans="1:4" x14ac:dyDescent="0.25">
      <c r="A91" s="4"/>
      <c r="B91" s="3"/>
      <c r="C91" s="4"/>
      <c r="D91" s="4"/>
    </row>
    <row r="92" spans="1:4" x14ac:dyDescent="0.25">
      <c r="A92" s="4"/>
      <c r="B92" s="3"/>
      <c r="C92" s="4"/>
      <c r="D92" s="4"/>
    </row>
    <row r="93" spans="1:4" x14ac:dyDescent="0.25">
      <c r="A93" s="4"/>
      <c r="B93" s="3"/>
      <c r="C93" s="4"/>
      <c r="D93" s="4"/>
    </row>
    <row r="94" spans="1:4" x14ac:dyDescent="0.25">
      <c r="A94" s="4"/>
      <c r="B94" s="3"/>
      <c r="C94" s="4"/>
      <c r="D94" s="4"/>
    </row>
    <row r="95" spans="1:4" x14ac:dyDescent="0.25">
      <c r="A95" s="4"/>
      <c r="B95" s="3"/>
      <c r="C95" s="4"/>
      <c r="D95" s="4"/>
    </row>
    <row r="96" spans="1:4" x14ac:dyDescent="0.25">
      <c r="A96" s="4"/>
      <c r="B96" s="3"/>
      <c r="C96" s="4"/>
      <c r="D96" s="4"/>
    </row>
    <row r="97" spans="1:4" x14ac:dyDescent="0.25">
      <c r="A97" s="4"/>
      <c r="B97" s="3"/>
      <c r="C97" s="4"/>
      <c r="D97" s="4"/>
    </row>
    <row r="98" spans="1:4" x14ac:dyDescent="0.25">
      <c r="A98" s="4"/>
      <c r="B98" s="3"/>
      <c r="C98" s="4"/>
      <c r="D98" s="4"/>
    </row>
    <row r="99" spans="1:4" x14ac:dyDescent="0.25">
      <c r="A99" s="4"/>
      <c r="B99" s="3"/>
      <c r="C99" s="4"/>
      <c r="D99" s="4"/>
    </row>
    <row r="100" spans="1:4" x14ac:dyDescent="0.25">
      <c r="A100" s="4"/>
      <c r="B100" s="3"/>
      <c r="C100" s="4"/>
      <c r="D100" s="4"/>
    </row>
    <row r="101" spans="1:4" x14ac:dyDescent="0.25">
      <c r="A101" s="4"/>
      <c r="B101" s="3"/>
      <c r="C101" s="4"/>
      <c r="D101" s="4"/>
    </row>
    <row r="102" spans="1:4" x14ac:dyDescent="0.25">
      <c r="A102" s="4"/>
      <c r="B102" s="3"/>
      <c r="C102" s="4"/>
      <c r="D102" s="4"/>
    </row>
    <row r="103" spans="1:4" x14ac:dyDescent="0.25">
      <c r="A103" s="4"/>
      <c r="B103" s="3"/>
      <c r="C103" s="4"/>
      <c r="D103" s="4"/>
    </row>
    <row r="104" spans="1:4" x14ac:dyDescent="0.25">
      <c r="A104" s="4"/>
      <c r="B104" s="3"/>
      <c r="C104" s="4"/>
      <c r="D104" s="4"/>
    </row>
    <row r="105" spans="1:4" x14ac:dyDescent="0.25">
      <c r="A105" s="4"/>
      <c r="B105" s="3"/>
      <c r="C105" s="4"/>
      <c r="D105" s="4"/>
    </row>
    <row r="106" spans="1:4" x14ac:dyDescent="0.25">
      <c r="A106" s="4"/>
      <c r="B106" s="3"/>
      <c r="C106" s="4"/>
      <c r="D106" s="4"/>
    </row>
    <row r="107" spans="1:4" x14ac:dyDescent="0.25">
      <c r="A107" s="4"/>
      <c r="B107" s="3"/>
      <c r="C107" s="4"/>
      <c r="D107" s="4"/>
    </row>
    <row r="108" spans="1:4" x14ac:dyDescent="0.25">
      <c r="A108" s="4"/>
      <c r="B108" s="3"/>
      <c r="C108" s="4"/>
      <c r="D108" s="4"/>
    </row>
    <row r="109" spans="1:4" x14ac:dyDescent="0.25">
      <c r="A109" s="4"/>
      <c r="B109" s="3"/>
      <c r="C109" s="4"/>
      <c r="D109" s="4"/>
    </row>
    <row r="110" spans="1:4" x14ac:dyDescent="0.25">
      <c r="A110" s="4"/>
      <c r="B110" s="3"/>
      <c r="C110" s="4"/>
      <c r="D110" s="4"/>
    </row>
    <row r="111" spans="1:4" x14ac:dyDescent="0.25">
      <c r="A111" s="4"/>
      <c r="B111" s="3"/>
      <c r="C111" s="4"/>
      <c r="D111" s="4"/>
    </row>
    <row r="112" spans="1:4" x14ac:dyDescent="0.25">
      <c r="A112" s="4"/>
      <c r="B112" s="3"/>
      <c r="C112" s="4"/>
      <c r="D112" s="4"/>
    </row>
    <row r="113" spans="1:4" x14ac:dyDescent="0.25">
      <c r="A113" s="4"/>
      <c r="B113" s="3"/>
      <c r="C113" s="4"/>
      <c r="D113" s="4"/>
    </row>
    <row r="114" spans="1:4" x14ac:dyDescent="0.25">
      <c r="A114" s="4"/>
      <c r="B114" s="3"/>
      <c r="C114" s="4"/>
      <c r="D114" s="4"/>
    </row>
    <row r="115" spans="1:4" x14ac:dyDescent="0.25">
      <c r="A115" s="4"/>
      <c r="B115" s="3"/>
      <c r="C115" s="4"/>
      <c r="D115" s="4"/>
    </row>
    <row r="116" spans="1:4" x14ac:dyDescent="0.25">
      <c r="A116" s="4"/>
    </row>
    <row r="117" spans="1:4" x14ac:dyDescent="0.25">
      <c r="A117" s="4"/>
    </row>
    <row r="118" spans="1:4" x14ac:dyDescent="0.25">
      <c r="A118" s="4"/>
    </row>
    <row r="119" spans="1:4" x14ac:dyDescent="0.25">
      <c r="A119" s="4"/>
    </row>
    <row r="120" spans="1:4" x14ac:dyDescent="0.25">
      <c r="A120" s="4"/>
    </row>
    <row r="121" spans="1:4" x14ac:dyDescent="0.25">
      <c r="A121" s="4"/>
    </row>
    <row r="122" spans="1:4" x14ac:dyDescent="0.25">
      <c r="A122" s="4"/>
    </row>
    <row r="123" spans="1:4" x14ac:dyDescent="0.25">
      <c r="A123" s="4"/>
    </row>
    <row r="124" spans="1:4" x14ac:dyDescent="0.25">
      <c r="A124" s="4"/>
    </row>
    <row r="125" spans="1:4" x14ac:dyDescent="0.25">
      <c r="A125" s="4"/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8fbfd49-c8e6-4618-a77f-5ef25245836c">
  <element uid="1239ecc3-00e0-482b-a8a4-82e46943bfcc" value=""/>
</sisl>
</file>

<file path=customXml/itemProps1.xml><?xml version="1.0" encoding="utf-8"?>
<ds:datastoreItem xmlns:ds="http://schemas.openxmlformats.org/officeDocument/2006/customXml" ds:itemID="{684878B1-9A54-4D00-8373-1C8EE9C16A5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Zip Code</vt:lpstr>
      <vt:lpstr>Street Names</vt:lpstr>
      <vt:lpstr>House Characteristics</vt:lpstr>
      <vt:lpstr>Neighborhood</vt:lpstr>
      <vt:lpstr>Stats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BARTLETT Daniel</cp:lastModifiedBy>
  <cp:lastPrinted>2015-04-24T17:46:01Z</cp:lastPrinted>
  <dcterms:created xsi:type="dcterms:W3CDTF">2015-04-16T18:37:44Z</dcterms:created>
  <dcterms:modified xsi:type="dcterms:W3CDTF">2016-03-24T16:46:12Z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4d78d8cb-33ab-478c-a81a-c5dfb14545b1</vt:lpwstr>
  </property>
  <property fmtid="{D5CDD505-2E9C-101B-9397-08002B2CF9AE}" pid="3" name="bjSaver">
    <vt:lpwstr>yryMUq4WlQ4GshSpw/n5u8pjGmzXvREq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policy="18fbfd49-c8e6-4618-a77f-5ef25245836c" xmlns="http://www.boldonjames.com/2008/01/sie/i</vt:lpwstr>
  </property>
  <property fmtid="{D5CDD505-2E9C-101B-9397-08002B2CF9AE}" pid="5" name="bjDocumentLabelXML-0">
    <vt:lpwstr>nternal/label"&gt;&lt;element uid="1239ecc3-00e0-482b-a8a4-82e46943bfcc" value="" /&gt;&lt;/sisl&gt;</vt:lpwstr>
  </property>
  <property fmtid="{D5CDD505-2E9C-101B-9397-08002B2CF9AE}" pid="6" name="bjDocumentSecurityLabel">
    <vt:lpwstr>CNH Industrial: PUBLIC [No prejudice to Company from disclosure.]</vt:lpwstr>
  </property>
  <property fmtid="{D5CDD505-2E9C-101B-9397-08002B2CF9AE}" pid="7" name="CNH-LabelledBy:">
    <vt:lpwstr>WJ771,5/20/2015 11:34:44 PM,PUBLIC</vt:lpwstr>
  </property>
  <property fmtid="{D5CDD505-2E9C-101B-9397-08002B2CF9AE}" pid="8" name="CNH-Classification">
    <vt:lpwstr>[PUBLIC]</vt:lpwstr>
  </property>
</Properties>
</file>